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URO\OSP\+Cost Accounting\Service Centers\Templates\"/>
    </mc:Choice>
  </mc:AlternateContent>
  <bookViews>
    <workbookView xWindow="0" yWindow="0" windowWidth="25788" windowHeight="11292" tabRatio="884"/>
  </bookViews>
  <sheets>
    <sheet name="Instructions" sheetId="15" r:id="rId1"/>
    <sheet name="Rate Application" sheetId="16" r:id="rId2"/>
    <sheet name="Description_Notes" sheetId="10" r:id="rId3"/>
    <sheet name="Information" sheetId="3" r:id="rId4"/>
    <sheet name="Equipment list" sheetId="17" r:id="rId5"/>
    <sheet name="Expense Detail" sheetId="14" r:id="rId6"/>
    <sheet name="Salary Operating and Deprec Exp" sheetId="4" r:id="rId7"/>
    <sheet name="Rate Summary" sheetId="7" r:id="rId8"/>
    <sheet name="Rate Sheet" sheetId="11" r:id="rId9"/>
    <sheet name="Index Summary" sheetId="8" r:id="rId10"/>
    <sheet name="Reviewer Notes" sheetId="9" r:id="rId11"/>
  </sheets>
  <externalReferences>
    <externalReference r:id="rId12"/>
    <externalReference r:id="rId13"/>
  </externalReferences>
  <definedNames>
    <definedName name="_xlnm.Print_Area" localSheetId="2">Description_Notes!$A$1:$E$44</definedName>
    <definedName name="_xlnm.Print_Area" localSheetId="9">'Index Summary'!$A$1:$I$58</definedName>
    <definedName name="_xlnm.Print_Area" localSheetId="3">Information!$A$1:$J$62</definedName>
    <definedName name="_xlnm.Print_Area" localSheetId="1">'Rate Application'!$B$1:$M$36</definedName>
    <definedName name="_xlnm.Print_Area" localSheetId="7">'Rate Summary'!$A$1:$AF$39</definedName>
    <definedName name="_xlnm.Print_Area" localSheetId="10">'Reviewer Notes'!$A$1:$F$29</definedName>
    <definedName name="_xlnm.Print_Area" localSheetId="6">'Salary Operating and Deprec Exp'!$A$1:$BW$46</definedName>
    <definedName name="_xlnm.Print_Titles" localSheetId="7">'Rate Summary'!$A:$A,'Rate Summary'!$1:$4</definedName>
    <definedName name="_xlnm.Print_Titles" localSheetId="6">'Salary Operating and Deprec Exp'!$A:$H,'Salary Operating and Deprec Exp'!$2:$10</definedName>
    <definedName name="Z_73E6BE55_0B95_42F6_BA8F_A2E5A364A48B_.wvu.PrintArea" localSheetId="2" hidden="1">Description_Notes!$A$1:$E$44</definedName>
    <definedName name="Z_73E6BE55_0B95_42F6_BA8F_A2E5A364A48B_.wvu.PrintArea" localSheetId="9" hidden="1">'Index Summary'!$A$1:$I$58</definedName>
    <definedName name="Z_73E6BE55_0B95_42F6_BA8F_A2E5A364A48B_.wvu.PrintArea" localSheetId="3" hidden="1">Information!$A$1:$J$62</definedName>
    <definedName name="Z_73E6BE55_0B95_42F6_BA8F_A2E5A364A48B_.wvu.PrintArea" localSheetId="7" hidden="1">'Rate Summary'!$A$1:$AF$39</definedName>
    <definedName name="Z_73E6BE55_0B95_42F6_BA8F_A2E5A364A48B_.wvu.PrintArea" localSheetId="10" hidden="1">'Reviewer Notes'!$A$1:$F$29</definedName>
    <definedName name="Z_73E6BE55_0B95_42F6_BA8F_A2E5A364A48B_.wvu.PrintArea" localSheetId="6" hidden="1">'Salary Operating and Deprec Exp'!$A$1:$BW$46</definedName>
    <definedName name="Z_73E6BE55_0B95_42F6_BA8F_A2E5A364A48B_.wvu.PrintTitles" localSheetId="7" hidden="1">'Rate Summary'!$A:$A,'Rate Summary'!$1:$7</definedName>
    <definedName name="Z_73E6BE55_0B95_42F6_BA8F_A2E5A364A48B_.wvu.PrintTitles" localSheetId="6" hidden="1">'Salary Operating and Deprec Exp'!$A:$H,'Salary Operating and Deprec Exp'!$2:$10</definedName>
  </definedNames>
  <calcPr calcId="162913"/>
  <customWorkbookViews>
    <customWorkbookView name="print" guid="{73E6BE55-0B95-42F6-BA8F-A2E5A364A48B}" includeHiddenRowCol="0" yWindow="23" windowWidth="1771" windowHeight="1098" tabRatio="884" activeSheetId="4"/>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8" l="1"/>
  <c r="G251" i="4" l="1"/>
  <c r="F3" i="3" l="1"/>
  <c r="C9" i="9" l="1"/>
  <c r="F41" i="3"/>
  <c r="D10" i="9" l="1"/>
  <c r="E16" i="9"/>
  <c r="AE8" i="4" l="1"/>
  <c r="AG8" i="4"/>
  <c r="AI8" i="4"/>
  <c r="AK8" i="4"/>
  <c r="AM8" i="4"/>
  <c r="AO8" i="4"/>
  <c r="AQ8" i="4"/>
  <c r="AS8" i="4"/>
  <c r="AU8" i="4"/>
  <c r="AW8" i="4"/>
  <c r="AY8" i="4"/>
  <c r="BA8" i="4"/>
  <c r="BC8" i="4"/>
  <c r="BE8" i="4"/>
  <c r="BG8" i="4"/>
  <c r="BI8" i="4"/>
  <c r="BK8" i="4"/>
  <c r="BM8" i="4"/>
  <c r="BO8" i="4"/>
  <c r="AE9" i="4"/>
  <c r="AG9" i="4"/>
  <c r="AI9" i="4"/>
  <c r="AK9" i="4"/>
  <c r="AM9" i="4"/>
  <c r="AO9" i="4"/>
  <c r="AQ9" i="4"/>
  <c r="AS9" i="4"/>
  <c r="AU9" i="4"/>
  <c r="AW9" i="4"/>
  <c r="AY9" i="4"/>
  <c r="BA9" i="4"/>
  <c r="BC9" i="4"/>
  <c r="BE9" i="4"/>
  <c r="BG9" i="4"/>
  <c r="BI9" i="4"/>
  <c r="BK9" i="4"/>
  <c r="BM9" i="4"/>
  <c r="BO9" i="4"/>
  <c r="AC9" i="4"/>
  <c r="AC8" i="4"/>
  <c r="E140" i="4" l="1"/>
  <c r="F140" i="4"/>
  <c r="I140" i="4" s="1"/>
  <c r="BR140" i="4"/>
  <c r="BV140" i="4" s="1"/>
  <c r="E141" i="4"/>
  <c r="F141" i="4"/>
  <c r="I141" i="4" s="1"/>
  <c r="BU141" i="4" s="1"/>
  <c r="BR141" i="4"/>
  <c r="E142" i="4"/>
  <c r="F142" i="4"/>
  <c r="I142" i="4" s="1"/>
  <c r="BE142" i="4" s="1"/>
  <c r="BR142" i="4"/>
  <c r="BV142" i="4" s="1"/>
  <c r="E143" i="4"/>
  <c r="F143" i="4"/>
  <c r="I143" i="4" s="1"/>
  <c r="AM143" i="4" s="1"/>
  <c r="BR143" i="4"/>
  <c r="E144" i="4"/>
  <c r="F144" i="4"/>
  <c r="I144" i="4" s="1"/>
  <c r="AQ144" i="4" s="1"/>
  <c r="BR144" i="4"/>
  <c r="E145" i="4"/>
  <c r="F145" i="4"/>
  <c r="I145" i="4" s="1"/>
  <c r="K145" i="4" s="1"/>
  <c r="BR145" i="4"/>
  <c r="E146" i="4"/>
  <c r="F146" i="4"/>
  <c r="I146" i="4" s="1"/>
  <c r="AM146" i="4" s="1"/>
  <c r="BR146" i="4"/>
  <c r="E147" i="4"/>
  <c r="F147" i="4"/>
  <c r="I147" i="4" s="1"/>
  <c r="BR147" i="4"/>
  <c r="BV147" i="4" s="1"/>
  <c r="E148" i="4"/>
  <c r="F148" i="4"/>
  <c r="I148" i="4" s="1"/>
  <c r="AE148" i="4" s="1"/>
  <c r="BR148" i="4"/>
  <c r="BV148" i="4" s="1"/>
  <c r="E149" i="4"/>
  <c r="F149" i="4"/>
  <c r="I149" i="4" s="1"/>
  <c r="BR149" i="4"/>
  <c r="BV149" i="4" s="1"/>
  <c r="E150" i="4"/>
  <c r="F150" i="4"/>
  <c r="I150" i="4" s="1"/>
  <c r="BR150" i="4"/>
  <c r="BV150" i="4" s="1"/>
  <c r="E151" i="4"/>
  <c r="F151" i="4"/>
  <c r="I151" i="4" s="1"/>
  <c r="BR151" i="4"/>
  <c r="BV151" i="4" s="1"/>
  <c r="E152" i="4"/>
  <c r="F152" i="4"/>
  <c r="I152" i="4" s="1"/>
  <c r="BR152" i="4"/>
  <c r="BV152" i="4" s="1"/>
  <c r="E153" i="4"/>
  <c r="F153" i="4"/>
  <c r="I153" i="4" s="1"/>
  <c r="AC153" i="4" s="1"/>
  <c r="BR153" i="4"/>
  <c r="E154" i="4"/>
  <c r="F154" i="4"/>
  <c r="I154" i="4" s="1"/>
  <c r="AM154" i="4" s="1"/>
  <c r="BR154" i="4"/>
  <c r="BV154" i="4" s="1"/>
  <c r="E155" i="4"/>
  <c r="F155" i="4"/>
  <c r="I155" i="4" s="1"/>
  <c r="BR155" i="4"/>
  <c r="BV155" i="4" s="1"/>
  <c r="E156" i="4"/>
  <c r="F156" i="4"/>
  <c r="I156" i="4" s="1"/>
  <c r="BR156" i="4"/>
  <c r="BV156" i="4" s="1"/>
  <c r="E157" i="4"/>
  <c r="F157" i="4"/>
  <c r="I157" i="4" s="1"/>
  <c r="AM157" i="4" s="1"/>
  <c r="BR157" i="4"/>
  <c r="BV157" i="4" s="1"/>
  <c r="E158" i="4"/>
  <c r="F158" i="4"/>
  <c r="I158" i="4" s="1"/>
  <c r="BM158" i="4" s="1"/>
  <c r="BR158" i="4"/>
  <c r="E159" i="4"/>
  <c r="F159" i="4"/>
  <c r="I159" i="4" s="1"/>
  <c r="Q159" i="4" s="1"/>
  <c r="BR159" i="4"/>
  <c r="BV159" i="4" s="1"/>
  <c r="E160" i="4"/>
  <c r="F160" i="4"/>
  <c r="I160" i="4" s="1"/>
  <c r="BR160" i="4"/>
  <c r="BV160" i="4" s="1"/>
  <c r="E161" i="4"/>
  <c r="F161" i="4"/>
  <c r="I161" i="4" s="1"/>
  <c r="BR161" i="4"/>
  <c r="BV161" i="4" s="1"/>
  <c r="E162" i="4"/>
  <c r="F162" i="4"/>
  <c r="I162" i="4" s="1"/>
  <c r="W162" i="4" s="1"/>
  <c r="BR162" i="4"/>
  <c r="E163" i="4"/>
  <c r="F163" i="4"/>
  <c r="I163" i="4" s="1"/>
  <c r="BR163" i="4"/>
  <c r="BV163" i="4" s="1"/>
  <c r="E164" i="4"/>
  <c r="F164" i="4"/>
  <c r="I164" i="4" s="1"/>
  <c r="AO164" i="4" s="1"/>
  <c r="BR164" i="4"/>
  <c r="E165" i="4"/>
  <c r="F165" i="4"/>
  <c r="I165" i="4" s="1"/>
  <c r="BR165" i="4"/>
  <c r="BV165" i="4" s="1"/>
  <c r="E166" i="4"/>
  <c r="F166" i="4"/>
  <c r="I166" i="4" s="1"/>
  <c r="AW166" i="4" s="1"/>
  <c r="BR166" i="4"/>
  <c r="E167" i="4"/>
  <c r="F167" i="4"/>
  <c r="I167" i="4" s="1"/>
  <c r="BR167" i="4"/>
  <c r="BV167" i="4" s="1"/>
  <c r="E168" i="4"/>
  <c r="F168" i="4"/>
  <c r="I168" i="4" s="1"/>
  <c r="BR168" i="4"/>
  <c r="BV168" i="4" s="1"/>
  <c r="E169" i="4"/>
  <c r="F169" i="4"/>
  <c r="I169" i="4" s="1"/>
  <c r="BR169" i="4"/>
  <c r="BV169" i="4" s="1"/>
  <c r="E170" i="4"/>
  <c r="F170" i="4"/>
  <c r="I170" i="4" s="1"/>
  <c r="AY170" i="4" s="1"/>
  <c r="BR170" i="4"/>
  <c r="BV170" i="4" s="1"/>
  <c r="E171" i="4"/>
  <c r="F171" i="4"/>
  <c r="I171" i="4" s="1"/>
  <c r="BR171" i="4"/>
  <c r="E172" i="4"/>
  <c r="F172" i="4"/>
  <c r="I172" i="4" s="1"/>
  <c r="BR172" i="4"/>
  <c r="E173" i="4"/>
  <c r="F173" i="4"/>
  <c r="I173" i="4" s="1"/>
  <c r="S173" i="4" s="1"/>
  <c r="BR173" i="4"/>
  <c r="E174" i="4"/>
  <c r="F174" i="4"/>
  <c r="I174" i="4" s="1"/>
  <c r="BR174" i="4"/>
  <c r="E175" i="4"/>
  <c r="F175" i="4"/>
  <c r="I175" i="4" s="1"/>
  <c r="AM175" i="4" s="1"/>
  <c r="BR175" i="4"/>
  <c r="E176" i="4"/>
  <c r="F176" i="4"/>
  <c r="I176" i="4" s="1"/>
  <c r="AO176" i="4" s="1"/>
  <c r="BR176" i="4"/>
  <c r="E177" i="4"/>
  <c r="F177" i="4"/>
  <c r="I177" i="4" s="1"/>
  <c r="AS177" i="4" s="1"/>
  <c r="BR177" i="4"/>
  <c r="E178" i="4"/>
  <c r="F178" i="4"/>
  <c r="I178" i="4" s="1"/>
  <c r="AK178" i="4" s="1"/>
  <c r="BR178" i="4"/>
  <c r="E179" i="4"/>
  <c r="F179" i="4"/>
  <c r="I179" i="4" s="1"/>
  <c r="O179" i="4" s="1"/>
  <c r="BR179" i="4"/>
  <c r="E180" i="4"/>
  <c r="F180" i="4"/>
  <c r="I180" i="4" s="1"/>
  <c r="AQ180" i="4" s="1"/>
  <c r="BR180" i="4"/>
  <c r="E181" i="4"/>
  <c r="F181" i="4"/>
  <c r="I181" i="4" s="1"/>
  <c r="AU181" i="4" s="1"/>
  <c r="BR181" i="4"/>
  <c r="E182" i="4"/>
  <c r="F182" i="4"/>
  <c r="I182" i="4" s="1"/>
  <c r="AS182" i="4" s="1"/>
  <c r="BR182" i="4"/>
  <c r="E183" i="4"/>
  <c r="F183" i="4"/>
  <c r="I183" i="4" s="1"/>
  <c r="AK183" i="4" s="1"/>
  <c r="BR183" i="4"/>
  <c r="E184" i="4"/>
  <c r="F184" i="4"/>
  <c r="I184" i="4" s="1"/>
  <c r="AC184" i="4" s="1"/>
  <c r="BR184" i="4"/>
  <c r="E185" i="4"/>
  <c r="F185" i="4"/>
  <c r="I185" i="4" s="1"/>
  <c r="BO185" i="4" s="1"/>
  <c r="BR185" i="4"/>
  <c r="BV185" i="4" s="1"/>
  <c r="E186" i="4"/>
  <c r="F186" i="4"/>
  <c r="I186" i="4" s="1"/>
  <c r="AU186" i="4" s="1"/>
  <c r="BR186" i="4"/>
  <c r="E187" i="4"/>
  <c r="F187" i="4"/>
  <c r="I187" i="4" s="1"/>
  <c r="K187" i="4" s="1"/>
  <c r="BR187" i="4"/>
  <c r="BV187" i="4" s="1"/>
  <c r="E188" i="4"/>
  <c r="F188" i="4"/>
  <c r="I188" i="4" s="1"/>
  <c r="AQ188" i="4" s="1"/>
  <c r="BR188" i="4"/>
  <c r="BV188" i="4" s="1"/>
  <c r="E189" i="4"/>
  <c r="F189" i="4"/>
  <c r="I189" i="4" s="1"/>
  <c r="BR189" i="4"/>
  <c r="BV189" i="4" s="1"/>
  <c r="E190" i="4"/>
  <c r="F190" i="4"/>
  <c r="I190" i="4" s="1"/>
  <c r="K190" i="4" s="1"/>
  <c r="BR190" i="4"/>
  <c r="BV190" i="4" s="1"/>
  <c r="E191" i="4"/>
  <c r="F191" i="4"/>
  <c r="I191" i="4" s="1"/>
  <c r="BG191" i="4" s="1"/>
  <c r="BR191" i="4"/>
  <c r="BV191" i="4" s="1"/>
  <c r="E192" i="4"/>
  <c r="F192" i="4"/>
  <c r="I192" i="4" s="1"/>
  <c r="BR192" i="4"/>
  <c r="BV192" i="4" s="1"/>
  <c r="E193" i="4"/>
  <c r="F193" i="4"/>
  <c r="I193" i="4" s="1"/>
  <c r="AI193" i="4" s="1"/>
  <c r="BR193" i="4"/>
  <c r="BV193" i="4" s="1"/>
  <c r="E194" i="4"/>
  <c r="F194" i="4"/>
  <c r="I194" i="4" s="1"/>
  <c r="S194" i="4" s="1"/>
  <c r="BR194" i="4"/>
  <c r="BV194" i="4" s="1"/>
  <c r="E195" i="4"/>
  <c r="F195" i="4"/>
  <c r="I195" i="4" s="1"/>
  <c r="AK195" i="4" s="1"/>
  <c r="BR195" i="4"/>
  <c r="BV195" i="4" s="1"/>
  <c r="E196" i="4"/>
  <c r="F196" i="4"/>
  <c r="I196" i="4" s="1"/>
  <c r="BR196" i="4"/>
  <c r="BV196" i="4" s="1"/>
  <c r="E197" i="4"/>
  <c r="F197" i="4"/>
  <c r="I197" i="4" s="1"/>
  <c r="AK197" i="4" s="1"/>
  <c r="BR197" i="4"/>
  <c r="BV197" i="4" s="1"/>
  <c r="E198" i="4"/>
  <c r="F198" i="4"/>
  <c r="I198" i="4" s="1"/>
  <c r="BR198" i="4"/>
  <c r="BV198" i="4" s="1"/>
  <c r="E199" i="4"/>
  <c r="F199" i="4"/>
  <c r="I199" i="4" s="1"/>
  <c r="BR199" i="4"/>
  <c r="BV199" i="4" s="1"/>
  <c r="E200" i="4"/>
  <c r="F200" i="4"/>
  <c r="I200" i="4" s="1"/>
  <c r="BR200" i="4"/>
  <c r="BV200" i="4" s="1"/>
  <c r="E201" i="4"/>
  <c r="F201" i="4"/>
  <c r="I201" i="4" s="1"/>
  <c r="AK201" i="4" s="1"/>
  <c r="BR201" i="4"/>
  <c r="BV201" i="4" s="1"/>
  <c r="E202" i="4"/>
  <c r="F202" i="4"/>
  <c r="I202" i="4" s="1"/>
  <c r="BR202" i="4"/>
  <c r="BV202" i="4" s="1"/>
  <c r="E203" i="4"/>
  <c r="F203" i="4"/>
  <c r="I203" i="4" s="1"/>
  <c r="BR203" i="4"/>
  <c r="BV203" i="4" s="1"/>
  <c r="E204" i="4"/>
  <c r="F204" i="4"/>
  <c r="I204" i="4" s="1"/>
  <c r="BR204" i="4"/>
  <c r="BV204" i="4" s="1"/>
  <c r="E205" i="4"/>
  <c r="F205" i="4"/>
  <c r="I205" i="4" s="1"/>
  <c r="AI205" i="4" s="1"/>
  <c r="BR205" i="4"/>
  <c r="BV205" i="4" s="1"/>
  <c r="E206" i="4"/>
  <c r="F206" i="4"/>
  <c r="I206" i="4" s="1"/>
  <c r="K206" i="4" s="1"/>
  <c r="BR206" i="4"/>
  <c r="BV206" i="4" s="1"/>
  <c r="E207" i="4"/>
  <c r="F207" i="4"/>
  <c r="I207" i="4" s="1"/>
  <c r="BR207" i="4"/>
  <c r="BV207" i="4" s="1"/>
  <c r="E208" i="4"/>
  <c r="F208" i="4"/>
  <c r="I208" i="4" s="1"/>
  <c r="BR208" i="4"/>
  <c r="BV208" i="4" s="1"/>
  <c r="E209" i="4"/>
  <c r="F209" i="4"/>
  <c r="I209" i="4" s="1"/>
  <c r="AI209" i="4" s="1"/>
  <c r="BR209" i="4"/>
  <c r="E210" i="4"/>
  <c r="F210" i="4"/>
  <c r="I210" i="4" s="1"/>
  <c r="BR210" i="4"/>
  <c r="BV210" i="4" s="1"/>
  <c r="E211" i="4"/>
  <c r="F211" i="4"/>
  <c r="I211" i="4" s="1"/>
  <c r="AC211" i="4" s="1"/>
  <c r="BR211" i="4"/>
  <c r="E212" i="4"/>
  <c r="F212" i="4"/>
  <c r="I212" i="4" s="1"/>
  <c r="BR212" i="4"/>
  <c r="BV212" i="4" s="1"/>
  <c r="E213" i="4"/>
  <c r="F213" i="4"/>
  <c r="I213" i="4" s="1"/>
  <c r="BR213" i="4"/>
  <c r="BV213" i="4" s="1"/>
  <c r="E214" i="4"/>
  <c r="F214" i="4"/>
  <c r="I214" i="4" s="1"/>
  <c r="S214" i="4" s="1"/>
  <c r="BR214" i="4"/>
  <c r="BV214" i="4" s="1"/>
  <c r="E215" i="4"/>
  <c r="F215" i="4"/>
  <c r="I215" i="4" s="1"/>
  <c r="BR215" i="4"/>
  <c r="BV215" i="4" s="1"/>
  <c r="E216" i="4"/>
  <c r="F216" i="4"/>
  <c r="I216" i="4" s="1"/>
  <c r="BR216" i="4"/>
  <c r="BV216" i="4" s="1"/>
  <c r="E217" i="4"/>
  <c r="F217" i="4"/>
  <c r="I217" i="4" s="1"/>
  <c r="AK217" i="4" s="1"/>
  <c r="BR217" i="4"/>
  <c r="E218" i="4"/>
  <c r="F218" i="4"/>
  <c r="I218" i="4" s="1"/>
  <c r="BR218" i="4"/>
  <c r="BV218" i="4" s="1"/>
  <c r="E219" i="4"/>
  <c r="F219" i="4"/>
  <c r="I219" i="4" s="1"/>
  <c r="BR219" i="4"/>
  <c r="BV219" i="4" s="1"/>
  <c r="E220" i="4"/>
  <c r="F220" i="4"/>
  <c r="I220" i="4" s="1"/>
  <c r="BA220" i="4" s="1"/>
  <c r="BR220" i="4"/>
  <c r="BV220" i="4" s="1"/>
  <c r="E221" i="4"/>
  <c r="F221" i="4"/>
  <c r="I221" i="4" s="1"/>
  <c r="BR221" i="4"/>
  <c r="BV221" i="4" s="1"/>
  <c r="E222" i="4"/>
  <c r="F222" i="4"/>
  <c r="I222" i="4" s="1"/>
  <c r="BR222" i="4"/>
  <c r="E223" i="4"/>
  <c r="F223" i="4"/>
  <c r="I223" i="4" s="1"/>
  <c r="AK223" i="4" s="1"/>
  <c r="BR223" i="4"/>
  <c r="BV223" i="4" s="1"/>
  <c r="E224" i="4"/>
  <c r="F224" i="4"/>
  <c r="I224" i="4" s="1"/>
  <c r="BR224" i="4"/>
  <c r="BV224" i="4" s="1"/>
  <c r="E225" i="4"/>
  <c r="F225" i="4"/>
  <c r="I225" i="4" s="1"/>
  <c r="BR225" i="4"/>
  <c r="BV225" i="4" s="1"/>
  <c r="E226" i="4"/>
  <c r="F226" i="4"/>
  <c r="I226" i="4" s="1"/>
  <c r="U226" i="4" s="1"/>
  <c r="BR226" i="4"/>
  <c r="E227" i="4"/>
  <c r="F227" i="4"/>
  <c r="I227" i="4" s="1"/>
  <c r="BR227" i="4"/>
  <c r="BV227" i="4" s="1"/>
  <c r="E228" i="4"/>
  <c r="F228" i="4"/>
  <c r="I228" i="4" s="1"/>
  <c r="S228" i="4" s="1"/>
  <c r="BR228" i="4"/>
  <c r="BV228" i="4" s="1"/>
  <c r="E229" i="4"/>
  <c r="F229" i="4"/>
  <c r="I229" i="4" s="1"/>
  <c r="W229" i="4" s="1"/>
  <c r="BR229" i="4"/>
  <c r="E230" i="4"/>
  <c r="F230" i="4"/>
  <c r="I230" i="4" s="1"/>
  <c r="BR230" i="4"/>
  <c r="BV230" i="4" s="1"/>
  <c r="E231" i="4"/>
  <c r="F231" i="4"/>
  <c r="I231" i="4" s="1"/>
  <c r="BR231" i="4"/>
  <c r="E232" i="4"/>
  <c r="F232" i="4"/>
  <c r="I232" i="4" s="1"/>
  <c r="BR232" i="4"/>
  <c r="BV232" i="4" s="1"/>
  <c r="E233" i="4"/>
  <c r="F233" i="4"/>
  <c r="I233" i="4" s="1"/>
  <c r="AG233" i="4" s="1"/>
  <c r="BR233" i="4"/>
  <c r="E234" i="4"/>
  <c r="F234" i="4"/>
  <c r="I234" i="4" s="1"/>
  <c r="BR234" i="4"/>
  <c r="BV234" i="4" s="1"/>
  <c r="E235" i="4"/>
  <c r="F235" i="4"/>
  <c r="I235" i="4" s="1"/>
  <c r="AS235" i="4" s="1"/>
  <c r="BR235" i="4"/>
  <c r="E236" i="4"/>
  <c r="F236" i="4"/>
  <c r="I236" i="4" s="1"/>
  <c r="BR236" i="4"/>
  <c r="BV236" i="4" s="1"/>
  <c r="E237" i="4"/>
  <c r="F237" i="4"/>
  <c r="I237" i="4" s="1"/>
  <c r="BR237" i="4"/>
  <c r="E238" i="4"/>
  <c r="F238" i="4"/>
  <c r="I238" i="4" s="1"/>
  <c r="BR238" i="4"/>
  <c r="BV238" i="4" s="1"/>
  <c r="E239" i="4"/>
  <c r="F239" i="4"/>
  <c r="I239" i="4" s="1"/>
  <c r="BG239" i="4" s="1"/>
  <c r="BR239" i="4"/>
  <c r="E240" i="4"/>
  <c r="F240" i="4"/>
  <c r="I240" i="4" s="1"/>
  <c r="BR240" i="4"/>
  <c r="BV240" i="4" s="1"/>
  <c r="E241" i="4"/>
  <c r="F241" i="4"/>
  <c r="I241" i="4" s="1"/>
  <c r="AS241" i="4" s="1"/>
  <c r="BR241" i="4"/>
  <c r="E242" i="4"/>
  <c r="F242" i="4"/>
  <c r="I242" i="4" s="1"/>
  <c r="AK242" i="4" s="1"/>
  <c r="BR242" i="4"/>
  <c r="BV242" i="4" s="1"/>
  <c r="E243" i="4"/>
  <c r="F243" i="4"/>
  <c r="I243" i="4" s="1"/>
  <c r="BR243" i="4"/>
  <c r="E244" i="4"/>
  <c r="F244" i="4"/>
  <c r="I244" i="4" s="1"/>
  <c r="BR244" i="4"/>
  <c r="BV244" i="4" s="1"/>
  <c r="E245" i="4"/>
  <c r="F245" i="4"/>
  <c r="I245" i="4" s="1"/>
  <c r="AK245" i="4" s="1"/>
  <c r="BR245" i="4"/>
  <c r="AA8" i="4"/>
  <c r="Y8" i="4"/>
  <c r="W8" i="4"/>
  <c r="U8" i="4"/>
  <c r="S8" i="4"/>
  <c r="Q8" i="4"/>
  <c r="O8" i="4"/>
  <c r="M8" i="4"/>
  <c r="K8" i="4"/>
  <c r="I8" i="4"/>
  <c r="A2" i="4"/>
  <c r="A1" i="4"/>
  <c r="AC186" i="4" l="1"/>
  <c r="M186" i="4"/>
  <c r="Q211" i="4"/>
  <c r="BO140" i="4"/>
  <c r="AC170" i="4"/>
  <c r="O178" i="4"/>
  <c r="O177" i="4"/>
  <c r="U228" i="4"/>
  <c r="K226" i="4"/>
  <c r="AA186" i="4"/>
  <c r="S179" i="4"/>
  <c r="S178" i="4"/>
  <c r="M170" i="4"/>
  <c r="S145" i="4"/>
  <c r="AE145" i="4"/>
  <c r="BU142" i="4"/>
  <c r="W228" i="4"/>
  <c r="BQ142" i="4"/>
  <c r="K228" i="4"/>
  <c r="M194" i="4"/>
  <c r="W186" i="4"/>
  <c r="AI142" i="4"/>
  <c r="W158" i="4"/>
  <c r="S142" i="4"/>
  <c r="W141" i="4"/>
  <c r="AM228" i="4"/>
  <c r="BC142" i="4"/>
  <c r="BG141" i="4"/>
  <c r="AM142" i="4"/>
  <c r="BI142" i="4"/>
  <c r="BO141" i="4"/>
  <c r="K198" i="4"/>
  <c r="U198" i="4"/>
  <c r="S156" i="4"/>
  <c r="M156" i="4"/>
  <c r="AC156" i="4"/>
  <c r="U156" i="4"/>
  <c r="S202" i="4"/>
  <c r="K202" i="4"/>
  <c r="AC202" i="4"/>
  <c r="M202" i="4"/>
  <c r="Y202" i="4"/>
  <c r="U202" i="4"/>
  <c r="U148" i="4"/>
  <c r="W188" i="4"/>
  <c r="AC228" i="4"/>
  <c r="M228" i="4"/>
  <c r="U194" i="4"/>
  <c r="K188" i="4"/>
  <c r="W148" i="4"/>
  <c r="K148" i="4"/>
  <c r="AC188" i="4"/>
  <c r="S148" i="4"/>
  <c r="AW158" i="4"/>
  <c r="AC194" i="4"/>
  <c r="U188" i="4"/>
  <c r="M166" i="4"/>
  <c r="AC148" i="4"/>
  <c r="M148" i="4"/>
  <c r="AY162" i="4"/>
  <c r="AM163" i="4"/>
  <c r="AC163" i="4"/>
  <c r="S163" i="4"/>
  <c r="U161" i="4"/>
  <c r="S161" i="4"/>
  <c r="AK161" i="4"/>
  <c r="AG161" i="4"/>
  <c r="K161" i="4"/>
  <c r="Y161" i="4"/>
  <c r="AM161" i="4"/>
  <c r="AI161" i="4"/>
  <c r="AE161" i="4"/>
  <c r="M161" i="4"/>
  <c r="AC161" i="4"/>
  <c r="Y187" i="4"/>
  <c r="U190" i="4"/>
  <c r="AI197" i="4"/>
  <c r="AK153" i="4"/>
  <c r="AK205" i="4"/>
  <c r="S206" i="4"/>
  <c r="S198" i="4"/>
  <c r="Y194" i="4"/>
  <c r="K194" i="4"/>
  <c r="S190" i="4"/>
  <c r="W187" i="4"/>
  <c r="W175" i="4"/>
  <c r="S157" i="4"/>
  <c r="Y156" i="4"/>
  <c r="K156" i="4"/>
  <c r="W146" i="4"/>
  <c r="O145" i="4"/>
  <c r="K142" i="4"/>
  <c r="AE177" i="4"/>
  <c r="AE201" i="4"/>
  <c r="AG157" i="4"/>
  <c r="AG193" i="4"/>
  <c r="AG209" i="4"/>
  <c r="AI145" i="4"/>
  <c r="AI177" i="4"/>
  <c r="AI201" i="4"/>
  <c r="AK157" i="4"/>
  <c r="AK193" i="4"/>
  <c r="AK209" i="4"/>
  <c r="AM145" i="4"/>
  <c r="AM178" i="4"/>
  <c r="AQ141" i="4"/>
  <c r="AS141" i="4"/>
  <c r="AU141" i="4"/>
  <c r="AW190" i="4"/>
  <c r="BG223" i="4"/>
  <c r="BI156" i="4"/>
  <c r="BM141" i="4"/>
  <c r="BO142" i="4"/>
  <c r="AE197" i="4"/>
  <c r="AE217" i="4"/>
  <c r="AG153" i="4"/>
  <c r="AG185" i="4"/>
  <c r="AG205" i="4"/>
  <c r="AI217" i="4"/>
  <c r="AK185" i="4"/>
  <c r="AC206" i="4"/>
  <c r="M206" i="4"/>
  <c r="AC198" i="4"/>
  <c r="M198" i="4"/>
  <c r="AC190" i="4"/>
  <c r="M190" i="4"/>
  <c r="O187" i="4"/>
  <c r="AC157" i="4"/>
  <c r="M157" i="4"/>
  <c r="S146" i="4"/>
  <c r="AE153" i="4"/>
  <c r="AE185" i="4"/>
  <c r="AE205" i="4"/>
  <c r="AG141" i="4"/>
  <c r="AG197" i="4"/>
  <c r="AG217" i="4"/>
  <c r="AI153" i="4"/>
  <c r="AI185" i="4"/>
  <c r="AK141" i="4"/>
  <c r="AM153" i="4"/>
  <c r="AM183" i="4"/>
  <c r="AO141" i="4"/>
  <c r="AQ156" i="4"/>
  <c r="AS193" i="4"/>
  <c r="BE180" i="4"/>
  <c r="BS141" i="4"/>
  <c r="U206" i="4"/>
  <c r="U157" i="4"/>
  <c r="AC214" i="4"/>
  <c r="Y206" i="4"/>
  <c r="Y198" i="4"/>
  <c r="Y190" i="4"/>
  <c r="M188" i="4"/>
  <c r="O186" i="4"/>
  <c r="W183" i="4"/>
  <c r="Q170" i="4"/>
  <c r="AC166" i="4"/>
  <c r="Y157" i="4"/>
  <c r="K157" i="4"/>
  <c r="O146" i="4"/>
  <c r="W145" i="4"/>
  <c r="AA142" i="4"/>
  <c r="AE141" i="4"/>
  <c r="AE157" i="4"/>
  <c r="AE193" i="4"/>
  <c r="AE209" i="4"/>
  <c r="AG145" i="4"/>
  <c r="AG177" i="4"/>
  <c r="AG201" i="4"/>
  <c r="AI157" i="4"/>
  <c r="AK145" i="4"/>
  <c r="AK177" i="4"/>
  <c r="AM188" i="4"/>
  <c r="AW142" i="4"/>
  <c r="AY142" i="4"/>
  <c r="BC141" i="4"/>
  <c r="BI141" i="4"/>
  <c r="BK142" i="4"/>
  <c r="BA140" i="4"/>
  <c r="AE140" i="4"/>
  <c r="AG140" i="4"/>
  <c r="AO140" i="4"/>
  <c r="AQ140" i="4"/>
  <c r="AS140" i="4"/>
  <c r="AU140" i="4"/>
  <c r="BG140" i="4"/>
  <c r="BM140" i="4"/>
  <c r="BE140" i="4"/>
  <c r="O141" i="4"/>
  <c r="S140" i="4"/>
  <c r="AE142" i="4"/>
  <c r="AG142" i="4"/>
  <c r="AI140" i="4"/>
  <c r="AK142" i="4"/>
  <c r="AM140" i="4"/>
  <c r="AO142" i="4"/>
  <c r="AQ142" i="4"/>
  <c r="AS142" i="4"/>
  <c r="AU142" i="4"/>
  <c r="AW140" i="4"/>
  <c r="AY140" i="4"/>
  <c r="BA141" i="4"/>
  <c r="BE141" i="4"/>
  <c r="BG142" i="4"/>
  <c r="BK140" i="4"/>
  <c r="BM142" i="4"/>
  <c r="BQ140" i="4"/>
  <c r="BS142" i="4"/>
  <c r="BU140" i="4"/>
  <c r="AK140" i="4"/>
  <c r="BS140" i="4"/>
  <c r="K140" i="4"/>
  <c r="AE144" i="4"/>
  <c r="AI141" i="4"/>
  <c r="AM141" i="4"/>
  <c r="AO144" i="4"/>
  <c r="AW141" i="4"/>
  <c r="AY141" i="4"/>
  <c r="BA142" i="4"/>
  <c r="BC140" i="4"/>
  <c r="BI140" i="4"/>
  <c r="BK141" i="4"/>
  <c r="BQ141" i="4"/>
  <c r="BU149" i="4"/>
  <c r="BS149" i="4"/>
  <c r="BQ149" i="4"/>
  <c r="BM149" i="4"/>
  <c r="BK149" i="4"/>
  <c r="BO149" i="4"/>
  <c r="BI149" i="4"/>
  <c r="BG149" i="4"/>
  <c r="BE149" i="4"/>
  <c r="BC149" i="4"/>
  <c r="BA149" i="4"/>
  <c r="AW149" i="4"/>
  <c r="AY149" i="4"/>
  <c r="AS149" i="4"/>
  <c r="AQ149" i="4"/>
  <c r="AO149" i="4"/>
  <c r="Y149" i="4"/>
  <c r="AG149" i="4"/>
  <c r="AU149" i="4"/>
  <c r="AA149" i="4"/>
  <c r="AM149" i="4"/>
  <c r="AK149" i="4"/>
  <c r="Q149" i="4"/>
  <c r="O149" i="4"/>
  <c r="AI149" i="4"/>
  <c r="AE149" i="4"/>
  <c r="BQ147" i="4"/>
  <c r="BO147" i="4"/>
  <c r="BS147" i="4"/>
  <c r="BM147" i="4"/>
  <c r="BK147" i="4"/>
  <c r="BU147" i="4"/>
  <c r="BI147" i="4"/>
  <c r="BG147" i="4"/>
  <c r="BE147" i="4"/>
  <c r="BC147" i="4"/>
  <c r="BA147" i="4"/>
  <c r="AY147" i="4"/>
  <c r="AW147" i="4"/>
  <c r="AU147" i="4"/>
  <c r="AS147" i="4"/>
  <c r="AQ147" i="4"/>
  <c r="AO147" i="4"/>
  <c r="O147" i="4"/>
  <c r="AM147" i="4"/>
  <c r="AK147" i="4"/>
  <c r="AI147" i="4"/>
  <c r="AG147" i="4"/>
  <c r="AE147" i="4"/>
  <c r="S147" i="4"/>
  <c r="K147" i="4"/>
  <c r="W147" i="4"/>
  <c r="Y147" i="4"/>
  <c r="M244" i="4"/>
  <c r="BU244" i="4"/>
  <c r="BS244" i="4"/>
  <c r="BQ244" i="4"/>
  <c r="BO244" i="4"/>
  <c r="BM244" i="4"/>
  <c r="AW244" i="4"/>
  <c r="AU244" i="4"/>
  <c r="AS244" i="4"/>
  <c r="BI244" i="4"/>
  <c r="BC244" i="4"/>
  <c r="BA244" i="4"/>
  <c r="BG244" i="4"/>
  <c r="AY244" i="4"/>
  <c r="AK244" i="4"/>
  <c r="AI244" i="4"/>
  <c r="AG244" i="4"/>
  <c r="AE244" i="4"/>
  <c r="AA244" i="4"/>
  <c r="AQ244" i="4"/>
  <c r="K244" i="4"/>
  <c r="BE244" i="4"/>
  <c r="AM244" i="4"/>
  <c r="S244" i="4"/>
  <c r="BK244" i="4"/>
  <c r="AO244" i="4"/>
  <c r="O208" i="4"/>
  <c r="BU208" i="4"/>
  <c r="BS208" i="4"/>
  <c r="BQ208" i="4"/>
  <c r="BO208" i="4"/>
  <c r="BI208" i="4"/>
  <c r="BK208" i="4"/>
  <c r="AW208" i="4"/>
  <c r="AU208" i="4"/>
  <c r="AS208" i="4"/>
  <c r="BG208" i="4"/>
  <c r="BE208" i="4"/>
  <c r="BC208" i="4"/>
  <c r="BA208" i="4"/>
  <c r="AY208" i="4"/>
  <c r="BM208" i="4"/>
  <c r="AK208" i="4"/>
  <c r="AI208" i="4"/>
  <c r="AG208" i="4"/>
  <c r="AE208" i="4"/>
  <c r="S208" i="4"/>
  <c r="AC208" i="4"/>
  <c r="AM208" i="4"/>
  <c r="K208" i="4"/>
  <c r="U208" i="4"/>
  <c r="AQ208" i="4"/>
  <c r="M208" i="4"/>
  <c r="Y208" i="4"/>
  <c r="AO208" i="4"/>
  <c r="Q208" i="4"/>
  <c r="AA208" i="4"/>
  <c r="BU160" i="4"/>
  <c r="BS160" i="4"/>
  <c r="BQ160" i="4"/>
  <c r="BO160" i="4"/>
  <c r="BK160" i="4"/>
  <c r="AY160" i="4"/>
  <c r="AW160" i="4"/>
  <c r="AU160" i="4"/>
  <c r="AS160" i="4"/>
  <c r="BI160" i="4"/>
  <c r="BG160" i="4"/>
  <c r="BE160" i="4"/>
  <c r="BC160" i="4"/>
  <c r="BA160" i="4"/>
  <c r="BM160" i="4"/>
  <c r="AM160" i="4"/>
  <c r="AK160" i="4"/>
  <c r="AI160" i="4"/>
  <c r="AG160" i="4"/>
  <c r="AE160" i="4"/>
  <c r="O160" i="4"/>
  <c r="AQ160" i="4"/>
  <c r="Y160" i="4"/>
  <c r="AO160" i="4"/>
  <c r="BU152" i="4"/>
  <c r="BS152" i="4"/>
  <c r="BQ152" i="4"/>
  <c r="BO152" i="4"/>
  <c r="BK152" i="4"/>
  <c r="BM152" i="4"/>
  <c r="AY152" i="4"/>
  <c r="AW152" i="4"/>
  <c r="AU152" i="4"/>
  <c r="BI152" i="4"/>
  <c r="BG152" i="4"/>
  <c r="BE152" i="4"/>
  <c r="BC152" i="4"/>
  <c r="BA152" i="4"/>
  <c r="AQ152" i="4"/>
  <c r="AM152" i="4"/>
  <c r="AK152" i="4"/>
  <c r="AI152" i="4"/>
  <c r="AG152" i="4"/>
  <c r="AE152" i="4"/>
  <c r="AO152" i="4"/>
  <c r="AS152" i="4"/>
  <c r="BS151" i="4"/>
  <c r="BU151" i="4"/>
  <c r="BO151" i="4"/>
  <c r="BM151" i="4"/>
  <c r="BK151" i="4"/>
  <c r="BQ151" i="4"/>
  <c r="AY151" i="4"/>
  <c r="AW151" i="4"/>
  <c r="BI151" i="4"/>
  <c r="BA151" i="4"/>
  <c r="AS151" i="4"/>
  <c r="AQ151" i="4"/>
  <c r="AO151" i="4"/>
  <c r="BG151" i="4"/>
  <c r="AU151" i="4"/>
  <c r="BE151" i="4"/>
  <c r="W151" i="4"/>
  <c r="U151" i="4"/>
  <c r="AM151" i="4"/>
  <c r="AK151" i="4"/>
  <c r="AI151" i="4"/>
  <c r="AG151" i="4"/>
  <c r="AE151" i="4"/>
  <c r="M151" i="4"/>
  <c r="Y151" i="4"/>
  <c r="BC151" i="4"/>
  <c r="O151" i="4"/>
  <c r="M240" i="4"/>
  <c r="BU240" i="4"/>
  <c r="BS240" i="4"/>
  <c r="BQ240" i="4"/>
  <c r="BO240" i="4"/>
  <c r="BI240" i="4"/>
  <c r="BK240" i="4"/>
  <c r="AW240" i="4"/>
  <c r="AU240" i="4"/>
  <c r="AS240" i="4"/>
  <c r="BG240" i="4"/>
  <c r="BE240" i="4"/>
  <c r="BC240" i="4"/>
  <c r="BA240" i="4"/>
  <c r="AY240" i="4"/>
  <c r="BM240" i="4"/>
  <c r="AM240" i="4"/>
  <c r="AK240" i="4"/>
  <c r="AI240" i="4"/>
  <c r="AG240" i="4"/>
  <c r="AE240" i="4"/>
  <c r="AA240" i="4"/>
  <c r="S240" i="4"/>
  <c r="AQ240" i="4"/>
  <c r="K240" i="4"/>
  <c r="AO240" i="4"/>
  <c r="M230" i="4"/>
  <c r="BQ230" i="4"/>
  <c r="BO230" i="4"/>
  <c r="BS230" i="4"/>
  <c r="BU230" i="4"/>
  <c r="BM230" i="4"/>
  <c r="BG230" i="4"/>
  <c r="BE230" i="4"/>
  <c r="BC230" i="4"/>
  <c r="BA230" i="4"/>
  <c r="AY230" i="4"/>
  <c r="BI230" i="4"/>
  <c r="BK230" i="4"/>
  <c r="AU230" i="4"/>
  <c r="AQ230" i="4"/>
  <c r="AO230" i="4"/>
  <c r="AM230" i="4"/>
  <c r="AS230" i="4"/>
  <c r="S230" i="4"/>
  <c r="Q230" i="4"/>
  <c r="Y230" i="4"/>
  <c r="K230" i="4"/>
  <c r="AA230" i="4"/>
  <c r="AW230" i="4"/>
  <c r="AK230" i="4"/>
  <c r="AI230" i="4"/>
  <c r="AG230" i="4"/>
  <c r="AE230" i="4"/>
  <c r="BU225" i="4"/>
  <c r="BS225" i="4"/>
  <c r="BQ225" i="4"/>
  <c r="BO225" i="4"/>
  <c r="BM225" i="4"/>
  <c r="BK225" i="4"/>
  <c r="BI225" i="4"/>
  <c r="BG225" i="4"/>
  <c r="BE225" i="4"/>
  <c r="BC225" i="4"/>
  <c r="BA225" i="4"/>
  <c r="AY225" i="4"/>
  <c r="AU225" i="4"/>
  <c r="AW225" i="4"/>
  <c r="AQ225" i="4"/>
  <c r="AO225" i="4"/>
  <c r="AM225" i="4"/>
  <c r="AE225" i="4"/>
  <c r="W225" i="4"/>
  <c r="AS225" i="4"/>
  <c r="K225" i="4"/>
  <c r="AG225" i="4"/>
  <c r="S225" i="4"/>
  <c r="AK225" i="4"/>
  <c r="AI225" i="4"/>
  <c r="BS215" i="4"/>
  <c r="BU215" i="4"/>
  <c r="BO215" i="4"/>
  <c r="BM215" i="4"/>
  <c r="BK215" i="4"/>
  <c r="BI215" i="4"/>
  <c r="BQ215" i="4"/>
  <c r="AW215" i="4"/>
  <c r="AU215" i="4"/>
  <c r="BA215" i="4"/>
  <c r="AQ215" i="4"/>
  <c r="AO215" i="4"/>
  <c r="AM215" i="4"/>
  <c r="BG215" i="4"/>
  <c r="AY215" i="4"/>
  <c r="BE215" i="4"/>
  <c r="AS215" i="4"/>
  <c r="W215" i="4"/>
  <c r="U215" i="4"/>
  <c r="AK215" i="4"/>
  <c r="AI215" i="4"/>
  <c r="AG215" i="4"/>
  <c r="AE215" i="4"/>
  <c r="M215" i="4"/>
  <c r="Y215" i="4"/>
  <c r="BC215" i="4"/>
  <c r="O215" i="4"/>
  <c r="BU213" i="4"/>
  <c r="BS213" i="4"/>
  <c r="BQ213" i="4"/>
  <c r="BM213" i="4"/>
  <c r="BK213" i="4"/>
  <c r="BI213" i="4"/>
  <c r="BG213" i="4"/>
  <c r="BE213" i="4"/>
  <c r="BC213" i="4"/>
  <c r="BA213" i="4"/>
  <c r="AY213" i="4"/>
  <c r="BO213" i="4"/>
  <c r="AW213" i="4"/>
  <c r="AS213" i="4"/>
  <c r="AU213" i="4"/>
  <c r="AQ213" i="4"/>
  <c r="AO213" i="4"/>
  <c r="AM213" i="4"/>
  <c r="AE213" i="4"/>
  <c r="AK213" i="4"/>
  <c r="AI213" i="4"/>
  <c r="U213" i="4"/>
  <c r="AG213" i="4"/>
  <c r="BU212" i="4"/>
  <c r="BS212" i="4"/>
  <c r="BQ212" i="4"/>
  <c r="BO212" i="4"/>
  <c r="BM212" i="4"/>
  <c r="AW212" i="4"/>
  <c r="AU212" i="4"/>
  <c r="AS212" i="4"/>
  <c r="BI212" i="4"/>
  <c r="BC212" i="4"/>
  <c r="BA212" i="4"/>
  <c r="BG212" i="4"/>
  <c r="AY212" i="4"/>
  <c r="AK212" i="4"/>
  <c r="AI212" i="4"/>
  <c r="AG212" i="4"/>
  <c r="AE212" i="4"/>
  <c r="S212" i="4"/>
  <c r="AC212" i="4"/>
  <c r="BE212" i="4"/>
  <c r="AQ212" i="4"/>
  <c r="K212" i="4"/>
  <c r="U212" i="4"/>
  <c r="BK212" i="4"/>
  <c r="AM212" i="4"/>
  <c r="Q212" i="4"/>
  <c r="AA212" i="4"/>
  <c r="AO212" i="4"/>
  <c r="M212" i="4"/>
  <c r="Y212" i="4"/>
  <c r="BU210" i="4"/>
  <c r="BQ210" i="4"/>
  <c r="BO210" i="4"/>
  <c r="BM210" i="4"/>
  <c r="BS210" i="4"/>
  <c r="BK210" i="4"/>
  <c r="BG210" i="4"/>
  <c r="BE210" i="4"/>
  <c r="BC210" i="4"/>
  <c r="BA210" i="4"/>
  <c r="AY210" i="4"/>
  <c r="AW210" i="4"/>
  <c r="AQ210" i="4"/>
  <c r="AO210" i="4"/>
  <c r="BI210" i="4"/>
  <c r="AS210" i="4"/>
  <c r="AM210" i="4"/>
  <c r="U210" i="4"/>
  <c r="K210" i="4"/>
  <c r="Y210" i="4"/>
  <c r="AK210" i="4"/>
  <c r="AI210" i="4"/>
  <c r="AG210" i="4"/>
  <c r="AE210" i="4"/>
  <c r="M210" i="4"/>
  <c r="AC210" i="4"/>
  <c r="AU210" i="4"/>
  <c r="S210" i="4"/>
  <c r="BU189" i="4"/>
  <c r="BS189" i="4"/>
  <c r="BQ189" i="4"/>
  <c r="BK189" i="4"/>
  <c r="BI189" i="4"/>
  <c r="BG189" i="4"/>
  <c r="BE189" i="4"/>
  <c r="BC189" i="4"/>
  <c r="BA189" i="4"/>
  <c r="AY189" i="4"/>
  <c r="BM189" i="4"/>
  <c r="AW189" i="4"/>
  <c r="BO189" i="4"/>
  <c r="AU189" i="4"/>
  <c r="AS189" i="4"/>
  <c r="AQ189" i="4"/>
  <c r="AO189" i="4"/>
  <c r="AM189" i="4"/>
  <c r="AI189" i="4"/>
  <c r="AE189" i="4"/>
  <c r="S189" i="4"/>
  <c r="AK189" i="4"/>
  <c r="AG189" i="4"/>
  <c r="BU168" i="4"/>
  <c r="BS168" i="4"/>
  <c r="BQ168" i="4"/>
  <c r="BO168" i="4"/>
  <c r="BK168" i="4"/>
  <c r="AY168" i="4"/>
  <c r="AW168" i="4"/>
  <c r="AU168" i="4"/>
  <c r="AS168" i="4"/>
  <c r="BM168" i="4"/>
  <c r="BI168" i="4"/>
  <c r="BG168" i="4"/>
  <c r="BE168" i="4"/>
  <c r="BC168" i="4"/>
  <c r="BA168" i="4"/>
  <c r="AQ168" i="4"/>
  <c r="AM168" i="4"/>
  <c r="AK168" i="4"/>
  <c r="AI168" i="4"/>
  <c r="AG168" i="4"/>
  <c r="AE168" i="4"/>
  <c r="AO168" i="4"/>
  <c r="Y168" i="4"/>
  <c r="M232" i="4"/>
  <c r="BU232" i="4"/>
  <c r="BS232" i="4"/>
  <c r="BQ232" i="4"/>
  <c r="BO232" i="4"/>
  <c r="BM232" i="4"/>
  <c r="BI232" i="4"/>
  <c r="BK232" i="4"/>
  <c r="AW232" i="4"/>
  <c r="AU232" i="4"/>
  <c r="AS232" i="4"/>
  <c r="BG232" i="4"/>
  <c r="BE232" i="4"/>
  <c r="BC232" i="4"/>
  <c r="BA232" i="4"/>
  <c r="AY232" i="4"/>
  <c r="AQ232" i="4"/>
  <c r="AK232" i="4"/>
  <c r="AI232" i="4"/>
  <c r="AG232" i="4"/>
  <c r="AE232" i="4"/>
  <c r="AA232" i="4"/>
  <c r="S232" i="4"/>
  <c r="AO232" i="4"/>
  <c r="AM232" i="4"/>
  <c r="K232" i="4"/>
  <c r="BQ171" i="4"/>
  <c r="BO171" i="4"/>
  <c r="BS171" i="4"/>
  <c r="BK171" i="4"/>
  <c r="BU171" i="4"/>
  <c r="BM171" i="4"/>
  <c r="BI171" i="4"/>
  <c r="BG171" i="4"/>
  <c r="BE171" i="4"/>
  <c r="BC171" i="4"/>
  <c r="BA171" i="4"/>
  <c r="AY171" i="4"/>
  <c r="AW171" i="4"/>
  <c r="AQ171" i="4"/>
  <c r="AO171" i="4"/>
  <c r="AU171" i="4"/>
  <c r="AA171" i="4"/>
  <c r="AM171" i="4"/>
  <c r="AK171" i="4"/>
  <c r="AI171" i="4"/>
  <c r="AG171" i="4"/>
  <c r="AE171" i="4"/>
  <c r="AS171" i="4"/>
  <c r="M171" i="4"/>
  <c r="S171" i="4"/>
  <c r="BQ150" i="4"/>
  <c r="BS150" i="4"/>
  <c r="BU150" i="4"/>
  <c r="BO150" i="4"/>
  <c r="BI150" i="4"/>
  <c r="BG150" i="4"/>
  <c r="BE150" i="4"/>
  <c r="BC150" i="4"/>
  <c r="BA150" i="4"/>
  <c r="BM150" i="4"/>
  <c r="BK150" i="4"/>
  <c r="AY150" i="4"/>
  <c r="AS150" i="4"/>
  <c r="AQ150" i="4"/>
  <c r="AO150" i="4"/>
  <c r="AU150" i="4"/>
  <c r="AW150" i="4"/>
  <c r="AC150" i="4"/>
  <c r="AM150" i="4"/>
  <c r="AK150" i="4"/>
  <c r="AI150" i="4"/>
  <c r="AG150" i="4"/>
  <c r="AE150" i="4"/>
  <c r="O200" i="4"/>
  <c r="BU200" i="4"/>
  <c r="BS200" i="4"/>
  <c r="BQ200" i="4"/>
  <c r="BO200" i="4"/>
  <c r="BM200" i="4"/>
  <c r="BI200" i="4"/>
  <c r="BK200" i="4"/>
  <c r="AW200" i="4"/>
  <c r="AU200" i="4"/>
  <c r="AS200" i="4"/>
  <c r="BG200" i="4"/>
  <c r="BE200" i="4"/>
  <c r="BC200" i="4"/>
  <c r="BA200" i="4"/>
  <c r="AY200" i="4"/>
  <c r="AQ200" i="4"/>
  <c r="AK200" i="4"/>
  <c r="AI200" i="4"/>
  <c r="AG200" i="4"/>
  <c r="AE200" i="4"/>
  <c r="Q200" i="4"/>
  <c r="AA200" i="4"/>
  <c r="AO200" i="4"/>
  <c r="AM200" i="4"/>
  <c r="S200" i="4"/>
  <c r="AC200" i="4"/>
  <c r="M200" i="4"/>
  <c r="Y200" i="4"/>
  <c r="K200" i="4"/>
  <c r="U200" i="4"/>
  <c r="O192" i="4"/>
  <c r="BU192" i="4"/>
  <c r="BS192" i="4"/>
  <c r="BQ192" i="4"/>
  <c r="BO192" i="4"/>
  <c r="BI192" i="4"/>
  <c r="BK192" i="4"/>
  <c r="BM192" i="4"/>
  <c r="AW192" i="4"/>
  <c r="AU192" i="4"/>
  <c r="AS192" i="4"/>
  <c r="BG192" i="4"/>
  <c r="BE192" i="4"/>
  <c r="BC192" i="4"/>
  <c r="BA192" i="4"/>
  <c r="AY192" i="4"/>
  <c r="AK192" i="4"/>
  <c r="AI192" i="4"/>
  <c r="AG192" i="4"/>
  <c r="AE192" i="4"/>
  <c r="Q192" i="4"/>
  <c r="AA192" i="4"/>
  <c r="M192" i="4"/>
  <c r="Y192" i="4"/>
  <c r="AM192" i="4"/>
  <c r="S192" i="4"/>
  <c r="AC192" i="4"/>
  <c r="AQ192" i="4"/>
  <c r="K192" i="4"/>
  <c r="U192" i="4"/>
  <c r="AO192" i="4"/>
  <c r="M236" i="4"/>
  <c r="BU236" i="4"/>
  <c r="BS236" i="4"/>
  <c r="BQ236" i="4"/>
  <c r="BO236" i="4"/>
  <c r="BK236" i="4"/>
  <c r="AW236" i="4"/>
  <c r="AU236" i="4"/>
  <c r="AS236" i="4"/>
  <c r="BG236" i="4"/>
  <c r="AY236" i="4"/>
  <c r="BM236" i="4"/>
  <c r="BE236" i="4"/>
  <c r="BC236" i="4"/>
  <c r="BI236" i="4"/>
  <c r="AO236" i="4"/>
  <c r="AK236" i="4"/>
  <c r="AI236" i="4"/>
  <c r="AG236" i="4"/>
  <c r="AE236" i="4"/>
  <c r="AA236" i="4"/>
  <c r="BA236" i="4"/>
  <c r="AM236" i="4"/>
  <c r="K236" i="4"/>
  <c r="AQ236" i="4"/>
  <c r="S236" i="4"/>
  <c r="Y222" i="4"/>
  <c r="BQ222" i="4"/>
  <c r="BS222" i="4"/>
  <c r="BU222" i="4"/>
  <c r="BO222" i="4"/>
  <c r="BM222" i="4"/>
  <c r="BG222" i="4"/>
  <c r="BE222" i="4"/>
  <c r="BC222" i="4"/>
  <c r="BA222" i="4"/>
  <c r="AY222" i="4"/>
  <c r="BI222" i="4"/>
  <c r="AU222" i="4"/>
  <c r="AS222" i="4"/>
  <c r="AQ222" i="4"/>
  <c r="AO222" i="4"/>
  <c r="AM222" i="4"/>
  <c r="BK222" i="4"/>
  <c r="AA222" i="4"/>
  <c r="AC222" i="4"/>
  <c r="Q222" i="4"/>
  <c r="AK222" i="4"/>
  <c r="AI222" i="4"/>
  <c r="AG222" i="4"/>
  <c r="AE222" i="4"/>
  <c r="M222" i="4"/>
  <c r="AW222" i="4"/>
  <c r="Q221" i="4"/>
  <c r="BU221" i="4"/>
  <c r="BS221" i="4"/>
  <c r="BQ221" i="4"/>
  <c r="BM221" i="4"/>
  <c r="BK221" i="4"/>
  <c r="BI221" i="4"/>
  <c r="BO221" i="4"/>
  <c r="BG221" i="4"/>
  <c r="BE221" i="4"/>
  <c r="BC221" i="4"/>
  <c r="BA221" i="4"/>
  <c r="AY221" i="4"/>
  <c r="AW221" i="4"/>
  <c r="AU221" i="4"/>
  <c r="AS221" i="4"/>
  <c r="AQ221" i="4"/>
  <c r="AO221" i="4"/>
  <c r="AM221" i="4"/>
  <c r="AK221" i="4"/>
  <c r="AI221" i="4"/>
  <c r="AG221" i="4"/>
  <c r="AE221" i="4"/>
  <c r="O204" i="4"/>
  <c r="BU204" i="4"/>
  <c r="BS204" i="4"/>
  <c r="BQ204" i="4"/>
  <c r="BO204" i="4"/>
  <c r="BK204" i="4"/>
  <c r="AW204" i="4"/>
  <c r="AU204" i="4"/>
  <c r="AS204" i="4"/>
  <c r="BG204" i="4"/>
  <c r="AY204" i="4"/>
  <c r="BE204" i="4"/>
  <c r="BC204" i="4"/>
  <c r="AO204" i="4"/>
  <c r="AK204" i="4"/>
  <c r="AI204" i="4"/>
  <c r="AG204" i="4"/>
  <c r="AE204" i="4"/>
  <c r="Q204" i="4"/>
  <c r="AA204" i="4"/>
  <c r="BI204" i="4"/>
  <c r="S204" i="4"/>
  <c r="AC204" i="4"/>
  <c r="BA204" i="4"/>
  <c r="AQ204" i="4"/>
  <c r="AM204" i="4"/>
  <c r="BM204" i="4"/>
  <c r="K204" i="4"/>
  <c r="U204" i="4"/>
  <c r="M204" i="4"/>
  <c r="Y204" i="4"/>
  <c r="O196" i="4"/>
  <c r="BU196" i="4"/>
  <c r="BS196" i="4"/>
  <c r="BQ196" i="4"/>
  <c r="BO196" i="4"/>
  <c r="BM196" i="4"/>
  <c r="AW196" i="4"/>
  <c r="AU196" i="4"/>
  <c r="AS196" i="4"/>
  <c r="BI196" i="4"/>
  <c r="BC196" i="4"/>
  <c r="BK196" i="4"/>
  <c r="BA196" i="4"/>
  <c r="BG196" i="4"/>
  <c r="AY196" i="4"/>
  <c r="AK196" i="4"/>
  <c r="AI196" i="4"/>
  <c r="AG196" i="4"/>
  <c r="AE196" i="4"/>
  <c r="Q196" i="4"/>
  <c r="AA196" i="4"/>
  <c r="M196" i="4"/>
  <c r="Y196" i="4"/>
  <c r="AQ196" i="4"/>
  <c r="S196" i="4"/>
  <c r="AC196" i="4"/>
  <c r="AM196" i="4"/>
  <c r="BE196" i="4"/>
  <c r="AO196" i="4"/>
  <c r="K196" i="4"/>
  <c r="U196" i="4"/>
  <c r="BU169" i="4"/>
  <c r="BS169" i="4"/>
  <c r="BQ169" i="4"/>
  <c r="BM169" i="4"/>
  <c r="BK169" i="4"/>
  <c r="BI169" i="4"/>
  <c r="BG169" i="4"/>
  <c r="BE169" i="4"/>
  <c r="BC169" i="4"/>
  <c r="BA169" i="4"/>
  <c r="BO169" i="4"/>
  <c r="AY169" i="4"/>
  <c r="AU169" i="4"/>
  <c r="AS169" i="4"/>
  <c r="AW169" i="4"/>
  <c r="AQ169" i="4"/>
  <c r="AO169" i="4"/>
  <c r="Q169" i="4"/>
  <c r="AA169" i="4"/>
  <c r="AG169" i="4"/>
  <c r="S169" i="4"/>
  <c r="AC169" i="4"/>
  <c r="AI169" i="4"/>
  <c r="M169" i="4"/>
  <c r="Y169" i="4"/>
  <c r="K169" i="4"/>
  <c r="U169" i="4"/>
  <c r="AM169" i="4"/>
  <c r="AK169" i="4"/>
  <c r="AE169" i="4"/>
  <c r="O165" i="4"/>
  <c r="BU165" i="4"/>
  <c r="BS165" i="4"/>
  <c r="BQ165" i="4"/>
  <c r="BK165" i="4"/>
  <c r="BO165" i="4"/>
  <c r="BM165" i="4"/>
  <c r="BI165" i="4"/>
  <c r="BG165" i="4"/>
  <c r="BE165" i="4"/>
  <c r="BC165" i="4"/>
  <c r="BA165" i="4"/>
  <c r="AW165" i="4"/>
  <c r="AS165" i="4"/>
  <c r="AY165" i="4"/>
  <c r="AQ165" i="4"/>
  <c r="AO165" i="4"/>
  <c r="Q165" i="4"/>
  <c r="AA165" i="4"/>
  <c r="Y165" i="4"/>
  <c r="S165" i="4"/>
  <c r="AC165" i="4"/>
  <c r="AI165" i="4"/>
  <c r="AU165" i="4"/>
  <c r="K165" i="4"/>
  <c r="U165" i="4"/>
  <c r="AM165" i="4"/>
  <c r="AK165" i="4"/>
  <c r="AG165" i="4"/>
  <c r="AE165" i="4"/>
  <c r="M165" i="4"/>
  <c r="M238" i="4"/>
  <c r="BQ238" i="4"/>
  <c r="BS238" i="4"/>
  <c r="BU238" i="4"/>
  <c r="BM238" i="4"/>
  <c r="BO238" i="4"/>
  <c r="BG238" i="4"/>
  <c r="BE238" i="4"/>
  <c r="BC238" i="4"/>
  <c r="BA238" i="4"/>
  <c r="AY238" i="4"/>
  <c r="BI238" i="4"/>
  <c r="BK238" i="4"/>
  <c r="AU238" i="4"/>
  <c r="AS238" i="4"/>
  <c r="AQ238" i="4"/>
  <c r="AO238" i="4"/>
  <c r="AM238" i="4"/>
  <c r="BU237" i="4"/>
  <c r="BS237" i="4"/>
  <c r="BQ237" i="4"/>
  <c r="BO237" i="4"/>
  <c r="BM237" i="4"/>
  <c r="BK237" i="4"/>
  <c r="BI237" i="4"/>
  <c r="BG237" i="4"/>
  <c r="BE237" i="4"/>
  <c r="BC237" i="4"/>
  <c r="BA237" i="4"/>
  <c r="AY237" i="4"/>
  <c r="AW237" i="4"/>
  <c r="AU237" i="4"/>
  <c r="AS237" i="4"/>
  <c r="AQ237" i="4"/>
  <c r="AO237" i="4"/>
  <c r="AM237" i="4"/>
  <c r="M234" i="4"/>
  <c r="BU234" i="4"/>
  <c r="BO234" i="4"/>
  <c r="BQ234" i="4"/>
  <c r="BM234" i="4"/>
  <c r="BK234" i="4"/>
  <c r="BG234" i="4"/>
  <c r="BE234" i="4"/>
  <c r="BC234" i="4"/>
  <c r="BA234" i="4"/>
  <c r="AY234" i="4"/>
  <c r="BI234" i="4"/>
  <c r="AS234" i="4"/>
  <c r="BS234" i="4"/>
  <c r="AW234" i="4"/>
  <c r="AQ234" i="4"/>
  <c r="AO234" i="4"/>
  <c r="AM234" i="4"/>
  <c r="BQ227" i="4"/>
  <c r="BM227" i="4"/>
  <c r="BS227" i="4"/>
  <c r="BO227" i="4"/>
  <c r="BK227" i="4"/>
  <c r="BI227" i="4"/>
  <c r="BG227" i="4"/>
  <c r="BE227" i="4"/>
  <c r="BC227" i="4"/>
  <c r="BA227" i="4"/>
  <c r="AY227" i="4"/>
  <c r="BU227" i="4"/>
  <c r="AW227" i="4"/>
  <c r="AU227" i="4"/>
  <c r="AQ227" i="4"/>
  <c r="AO227" i="4"/>
  <c r="AM227" i="4"/>
  <c r="AS227" i="4"/>
  <c r="BU224" i="4"/>
  <c r="BS224" i="4"/>
  <c r="BQ224" i="4"/>
  <c r="BO224" i="4"/>
  <c r="BI224" i="4"/>
  <c r="BK224" i="4"/>
  <c r="BM224" i="4"/>
  <c r="AW224" i="4"/>
  <c r="AU224" i="4"/>
  <c r="AS224" i="4"/>
  <c r="BG224" i="4"/>
  <c r="BE224" i="4"/>
  <c r="BC224" i="4"/>
  <c r="BA224" i="4"/>
  <c r="AY224" i="4"/>
  <c r="AC220" i="4"/>
  <c r="S220" i="4"/>
  <c r="BQ219" i="4"/>
  <c r="BO219" i="4"/>
  <c r="BM219" i="4"/>
  <c r="BS219" i="4"/>
  <c r="BU219" i="4"/>
  <c r="BK219" i="4"/>
  <c r="BI219" i="4"/>
  <c r="BG219" i="4"/>
  <c r="BE219" i="4"/>
  <c r="BC219" i="4"/>
  <c r="BA219" i="4"/>
  <c r="AY219" i="4"/>
  <c r="AW219" i="4"/>
  <c r="AU219" i="4"/>
  <c r="AQ219" i="4"/>
  <c r="AO219" i="4"/>
  <c r="AM219" i="4"/>
  <c r="BS207" i="4"/>
  <c r="BU207" i="4"/>
  <c r="BO207" i="4"/>
  <c r="BM207" i="4"/>
  <c r="BQ207" i="4"/>
  <c r="BK207" i="4"/>
  <c r="BI207" i="4"/>
  <c r="AW207" i="4"/>
  <c r="AU207" i="4"/>
  <c r="BE207" i="4"/>
  <c r="AS207" i="4"/>
  <c r="AQ207" i="4"/>
  <c r="AO207" i="4"/>
  <c r="AM207" i="4"/>
  <c r="BC207" i="4"/>
  <c r="BA207" i="4"/>
  <c r="BQ203" i="4"/>
  <c r="BO203" i="4"/>
  <c r="BM203" i="4"/>
  <c r="BS203" i="4"/>
  <c r="BK203" i="4"/>
  <c r="BI203" i="4"/>
  <c r="BU203" i="4"/>
  <c r="BG203" i="4"/>
  <c r="BE203" i="4"/>
  <c r="BC203" i="4"/>
  <c r="BA203" i="4"/>
  <c r="AY203" i="4"/>
  <c r="AW203" i="4"/>
  <c r="AU203" i="4"/>
  <c r="AQ203" i="4"/>
  <c r="AO203" i="4"/>
  <c r="AM203" i="4"/>
  <c r="BQ174" i="4"/>
  <c r="BS174" i="4"/>
  <c r="BU174" i="4"/>
  <c r="BO174" i="4"/>
  <c r="BM174" i="4"/>
  <c r="BG174" i="4"/>
  <c r="BE174" i="4"/>
  <c r="BC174" i="4"/>
  <c r="BA174" i="4"/>
  <c r="BI174" i="4"/>
  <c r="BK174" i="4"/>
  <c r="AU174" i="4"/>
  <c r="AY174" i="4"/>
  <c r="AS174" i="4"/>
  <c r="AQ174" i="4"/>
  <c r="AO174" i="4"/>
  <c r="W173" i="4"/>
  <c r="BU172" i="4"/>
  <c r="BS172" i="4"/>
  <c r="BQ172" i="4"/>
  <c r="BO172" i="4"/>
  <c r="BM172" i="4"/>
  <c r="BK172" i="4"/>
  <c r="AY172" i="4"/>
  <c r="AW172" i="4"/>
  <c r="AU172" i="4"/>
  <c r="AS172" i="4"/>
  <c r="BG172" i="4"/>
  <c r="BE172" i="4"/>
  <c r="BC172" i="4"/>
  <c r="AC159" i="4"/>
  <c r="S159" i="4"/>
  <c r="U154" i="4"/>
  <c r="AE173" i="4"/>
  <c r="AE181" i="4"/>
  <c r="AG173" i="4"/>
  <c r="AG229" i="4"/>
  <c r="AG237" i="4"/>
  <c r="AI181" i="4"/>
  <c r="AI229" i="4"/>
  <c r="AI233" i="4"/>
  <c r="AI237" i="4"/>
  <c r="AI241" i="4"/>
  <c r="AI245" i="4"/>
  <c r="AK173" i="4"/>
  <c r="AK233" i="4"/>
  <c r="AK237" i="4"/>
  <c r="AK241" i="4"/>
  <c r="AM173" i="4"/>
  <c r="AO224" i="4"/>
  <c r="AQ220" i="4"/>
  <c r="AS214" i="4"/>
  <c r="AU159" i="4"/>
  <c r="AU242" i="4"/>
  <c r="AA242" i="4"/>
  <c r="AA234" i="4"/>
  <c r="BU228" i="4"/>
  <c r="BS228" i="4"/>
  <c r="BQ228" i="4"/>
  <c r="BO228" i="4"/>
  <c r="BM228" i="4"/>
  <c r="AW228" i="4"/>
  <c r="AU228" i="4"/>
  <c r="AS228" i="4"/>
  <c r="BI228" i="4"/>
  <c r="BC228" i="4"/>
  <c r="BK228" i="4"/>
  <c r="BA228" i="4"/>
  <c r="BG228" i="4"/>
  <c r="AY228" i="4"/>
  <c r="BU226" i="4"/>
  <c r="BQ226" i="4"/>
  <c r="BM226" i="4"/>
  <c r="BS226" i="4"/>
  <c r="BO226" i="4"/>
  <c r="BK226" i="4"/>
  <c r="BG226" i="4"/>
  <c r="BE226" i="4"/>
  <c r="BC226" i="4"/>
  <c r="BA226" i="4"/>
  <c r="AY226" i="4"/>
  <c r="BI226" i="4"/>
  <c r="AW226" i="4"/>
  <c r="AQ226" i="4"/>
  <c r="AO226" i="4"/>
  <c r="AM226" i="4"/>
  <c r="AS226" i="4"/>
  <c r="AA224" i="4"/>
  <c r="O224" i="4"/>
  <c r="AA220" i="4"/>
  <c r="Q220" i="4"/>
  <c r="BU218" i="4"/>
  <c r="BQ218" i="4"/>
  <c r="BO218" i="4"/>
  <c r="BM218" i="4"/>
  <c r="BK218" i="4"/>
  <c r="BG218" i="4"/>
  <c r="BE218" i="4"/>
  <c r="BC218" i="4"/>
  <c r="BA218" i="4"/>
  <c r="AY218" i="4"/>
  <c r="BS218" i="4"/>
  <c r="BI218" i="4"/>
  <c r="AS218" i="4"/>
  <c r="AW218" i="4"/>
  <c r="AQ218" i="4"/>
  <c r="AO218" i="4"/>
  <c r="AM218" i="4"/>
  <c r="BU217" i="4"/>
  <c r="BS217" i="4"/>
  <c r="BQ217" i="4"/>
  <c r="BO217" i="4"/>
  <c r="BM217" i="4"/>
  <c r="BK217" i="4"/>
  <c r="BI217" i="4"/>
  <c r="BG217" i="4"/>
  <c r="BE217" i="4"/>
  <c r="BC217" i="4"/>
  <c r="BA217" i="4"/>
  <c r="AY217" i="4"/>
  <c r="AU217" i="4"/>
  <c r="AS217" i="4"/>
  <c r="AW217" i="4"/>
  <c r="AQ217" i="4"/>
  <c r="AO217" i="4"/>
  <c r="AM217" i="4"/>
  <c r="AC216" i="4"/>
  <c r="BU216" i="4"/>
  <c r="BS216" i="4"/>
  <c r="BQ216" i="4"/>
  <c r="BO216" i="4"/>
  <c r="BM216" i="4"/>
  <c r="BI216" i="4"/>
  <c r="BK216" i="4"/>
  <c r="AW216" i="4"/>
  <c r="AU216" i="4"/>
  <c r="AS216" i="4"/>
  <c r="BG216" i="4"/>
  <c r="BE216" i="4"/>
  <c r="BC216" i="4"/>
  <c r="BA216" i="4"/>
  <c r="AY216" i="4"/>
  <c r="AA214" i="4"/>
  <c r="BQ211" i="4"/>
  <c r="BO211" i="4"/>
  <c r="BM211" i="4"/>
  <c r="BS211" i="4"/>
  <c r="BK211" i="4"/>
  <c r="BI211" i="4"/>
  <c r="BG211" i="4"/>
  <c r="BE211" i="4"/>
  <c r="BC211" i="4"/>
  <c r="BA211" i="4"/>
  <c r="AY211" i="4"/>
  <c r="AW211" i="4"/>
  <c r="AU211" i="4"/>
  <c r="AQ211" i="4"/>
  <c r="AO211" i="4"/>
  <c r="AM211" i="4"/>
  <c r="BU211" i="4"/>
  <c r="AS211" i="4"/>
  <c r="O206" i="4"/>
  <c r="BQ206" i="4"/>
  <c r="BS206" i="4"/>
  <c r="BU206" i="4"/>
  <c r="BO206" i="4"/>
  <c r="BM206" i="4"/>
  <c r="BG206" i="4"/>
  <c r="BE206" i="4"/>
  <c r="BC206" i="4"/>
  <c r="BA206" i="4"/>
  <c r="AY206" i="4"/>
  <c r="BI206" i="4"/>
  <c r="BK206" i="4"/>
  <c r="AU206" i="4"/>
  <c r="AS206" i="4"/>
  <c r="AQ206" i="4"/>
  <c r="AO206" i="4"/>
  <c r="Q205" i="4"/>
  <c r="BU205" i="4"/>
  <c r="BS205" i="4"/>
  <c r="BQ205" i="4"/>
  <c r="BM205" i="4"/>
  <c r="BK205" i="4"/>
  <c r="BI205" i="4"/>
  <c r="BG205" i="4"/>
  <c r="BE205" i="4"/>
  <c r="BC205" i="4"/>
  <c r="BA205" i="4"/>
  <c r="AY205" i="4"/>
  <c r="BO205" i="4"/>
  <c r="AW205" i="4"/>
  <c r="AU205" i="4"/>
  <c r="AS205" i="4"/>
  <c r="AQ205" i="4"/>
  <c r="AO205" i="4"/>
  <c r="AM205" i="4"/>
  <c r="O202" i="4"/>
  <c r="BU202" i="4"/>
  <c r="BQ202" i="4"/>
  <c r="BO202" i="4"/>
  <c r="BM202" i="4"/>
  <c r="BS202" i="4"/>
  <c r="BK202" i="4"/>
  <c r="BG202" i="4"/>
  <c r="BE202" i="4"/>
  <c r="BC202" i="4"/>
  <c r="BA202" i="4"/>
  <c r="AY202" i="4"/>
  <c r="BI202" i="4"/>
  <c r="AS202" i="4"/>
  <c r="AW202" i="4"/>
  <c r="AQ202" i="4"/>
  <c r="AO202" i="4"/>
  <c r="Q201" i="4"/>
  <c r="BU201" i="4"/>
  <c r="BS201" i="4"/>
  <c r="BQ201" i="4"/>
  <c r="BO201" i="4"/>
  <c r="BM201" i="4"/>
  <c r="BK201" i="4"/>
  <c r="BI201" i="4"/>
  <c r="BG201" i="4"/>
  <c r="BE201" i="4"/>
  <c r="BC201" i="4"/>
  <c r="BA201" i="4"/>
  <c r="AY201" i="4"/>
  <c r="AU201" i="4"/>
  <c r="AS201" i="4"/>
  <c r="AW201" i="4"/>
  <c r="AQ201" i="4"/>
  <c r="AO201" i="4"/>
  <c r="AM201" i="4"/>
  <c r="O198" i="4"/>
  <c r="BQ198" i="4"/>
  <c r="BS198" i="4"/>
  <c r="BU198" i="4"/>
  <c r="BO198" i="4"/>
  <c r="BM198" i="4"/>
  <c r="BG198" i="4"/>
  <c r="BE198" i="4"/>
  <c r="BC198" i="4"/>
  <c r="BA198" i="4"/>
  <c r="AY198" i="4"/>
  <c r="BI198" i="4"/>
  <c r="BK198" i="4"/>
  <c r="AU198" i="4"/>
  <c r="AQ198" i="4"/>
  <c r="AO198" i="4"/>
  <c r="Q197" i="4"/>
  <c r="BU197" i="4"/>
  <c r="BS197" i="4"/>
  <c r="BQ197" i="4"/>
  <c r="BM197" i="4"/>
  <c r="BK197" i="4"/>
  <c r="BI197" i="4"/>
  <c r="BO197" i="4"/>
  <c r="BG197" i="4"/>
  <c r="BE197" i="4"/>
  <c r="BC197" i="4"/>
  <c r="BA197" i="4"/>
  <c r="AY197" i="4"/>
  <c r="AW197" i="4"/>
  <c r="AS197" i="4"/>
  <c r="AU197" i="4"/>
  <c r="AQ197" i="4"/>
  <c r="AO197" i="4"/>
  <c r="AM197" i="4"/>
  <c r="O194" i="4"/>
  <c r="BU194" i="4"/>
  <c r="BQ194" i="4"/>
  <c r="BO194" i="4"/>
  <c r="BM194" i="4"/>
  <c r="BS194" i="4"/>
  <c r="BK194" i="4"/>
  <c r="BG194" i="4"/>
  <c r="BE194" i="4"/>
  <c r="BC194" i="4"/>
  <c r="BA194" i="4"/>
  <c r="AY194" i="4"/>
  <c r="BI194" i="4"/>
  <c r="AW194" i="4"/>
  <c r="AQ194" i="4"/>
  <c r="AO194" i="4"/>
  <c r="AS194" i="4"/>
  <c r="Q193" i="4"/>
  <c r="BU193" i="4"/>
  <c r="BS193" i="4"/>
  <c r="BQ193" i="4"/>
  <c r="BM193" i="4"/>
  <c r="BK193" i="4"/>
  <c r="BI193" i="4"/>
  <c r="BO193" i="4"/>
  <c r="BG193" i="4"/>
  <c r="BE193" i="4"/>
  <c r="BC193" i="4"/>
  <c r="BA193" i="4"/>
  <c r="AY193" i="4"/>
  <c r="AU193" i="4"/>
  <c r="AW193" i="4"/>
  <c r="AQ193" i="4"/>
  <c r="AO193" i="4"/>
  <c r="AM193" i="4"/>
  <c r="O190" i="4"/>
  <c r="BQ190" i="4"/>
  <c r="BS190" i="4"/>
  <c r="BU190" i="4"/>
  <c r="BO190" i="4"/>
  <c r="BM190" i="4"/>
  <c r="BG190" i="4"/>
  <c r="BE190" i="4"/>
  <c r="BC190" i="4"/>
  <c r="BA190" i="4"/>
  <c r="AY190" i="4"/>
  <c r="BI190" i="4"/>
  <c r="AU190" i="4"/>
  <c r="AS190" i="4"/>
  <c r="AQ190" i="4"/>
  <c r="AO190" i="4"/>
  <c r="BK190" i="4"/>
  <c r="BU188" i="4"/>
  <c r="BS188" i="4"/>
  <c r="BQ188" i="4"/>
  <c r="BO188" i="4"/>
  <c r="BM188" i="4"/>
  <c r="BK188" i="4"/>
  <c r="AW188" i="4"/>
  <c r="AU188" i="4"/>
  <c r="AS188" i="4"/>
  <c r="BG188" i="4"/>
  <c r="AY188" i="4"/>
  <c r="BI188" i="4"/>
  <c r="BE188" i="4"/>
  <c r="BC188" i="4"/>
  <c r="BQ187" i="4"/>
  <c r="BO187" i="4"/>
  <c r="BS187" i="4"/>
  <c r="BU187" i="4"/>
  <c r="BK187" i="4"/>
  <c r="BI187" i="4"/>
  <c r="BM187" i="4"/>
  <c r="BG187" i="4"/>
  <c r="BE187" i="4"/>
  <c r="BC187" i="4"/>
  <c r="BA187" i="4"/>
  <c r="AY187" i="4"/>
  <c r="AW187" i="4"/>
  <c r="AU187" i="4"/>
  <c r="AQ187" i="4"/>
  <c r="AO187" i="4"/>
  <c r="BU185" i="4"/>
  <c r="BS185" i="4"/>
  <c r="BQ185" i="4"/>
  <c r="BM185" i="4"/>
  <c r="BK185" i="4"/>
  <c r="BI185" i="4"/>
  <c r="BG185" i="4"/>
  <c r="BE185" i="4"/>
  <c r="BC185" i="4"/>
  <c r="BA185" i="4"/>
  <c r="AY185" i="4"/>
  <c r="AU185" i="4"/>
  <c r="AS185" i="4"/>
  <c r="AW185" i="4"/>
  <c r="AQ185" i="4"/>
  <c r="AO185" i="4"/>
  <c r="AM185" i="4"/>
  <c r="BU184" i="4"/>
  <c r="BS184" i="4"/>
  <c r="BQ184" i="4"/>
  <c r="BO184" i="4"/>
  <c r="BI184" i="4"/>
  <c r="BM184" i="4"/>
  <c r="BK184" i="4"/>
  <c r="AW184" i="4"/>
  <c r="AU184" i="4"/>
  <c r="AS184" i="4"/>
  <c r="BG184" i="4"/>
  <c r="BE184" i="4"/>
  <c r="BC184" i="4"/>
  <c r="BA184" i="4"/>
  <c r="AY184" i="4"/>
  <c r="S183" i="4"/>
  <c r="BQ179" i="4"/>
  <c r="BO179" i="4"/>
  <c r="BS179" i="4"/>
  <c r="BK179" i="4"/>
  <c r="BI179" i="4"/>
  <c r="BU179" i="4"/>
  <c r="BG179" i="4"/>
  <c r="BE179" i="4"/>
  <c r="BC179" i="4"/>
  <c r="BA179" i="4"/>
  <c r="AY179" i="4"/>
  <c r="AW179" i="4"/>
  <c r="AU179" i="4"/>
  <c r="AQ179" i="4"/>
  <c r="AO179" i="4"/>
  <c r="BM179" i="4"/>
  <c r="AS179" i="4"/>
  <c r="BU176" i="4"/>
  <c r="BS176" i="4"/>
  <c r="BQ176" i="4"/>
  <c r="BO176" i="4"/>
  <c r="BM176" i="4"/>
  <c r="BI176" i="4"/>
  <c r="BK176" i="4"/>
  <c r="AY176" i="4"/>
  <c r="AW176" i="4"/>
  <c r="AU176" i="4"/>
  <c r="AS176" i="4"/>
  <c r="BG176" i="4"/>
  <c r="BE176" i="4"/>
  <c r="BC176" i="4"/>
  <c r="BA176" i="4"/>
  <c r="S175" i="4"/>
  <c r="S172" i="4"/>
  <c r="AA163" i="4"/>
  <c r="Q163" i="4"/>
  <c r="BU162" i="4"/>
  <c r="BQ162" i="4"/>
  <c r="BO162" i="4"/>
  <c r="BM162" i="4"/>
  <c r="BS162" i="4"/>
  <c r="BK162" i="4"/>
  <c r="BI162" i="4"/>
  <c r="BG162" i="4"/>
  <c r="BE162" i="4"/>
  <c r="BC162" i="4"/>
  <c r="BA162" i="4"/>
  <c r="AW162" i="4"/>
  <c r="AU162" i="4"/>
  <c r="AQ162" i="4"/>
  <c r="AO162" i="4"/>
  <c r="AS162" i="4"/>
  <c r="O161" i="4"/>
  <c r="BU161" i="4"/>
  <c r="BS161" i="4"/>
  <c r="BQ161" i="4"/>
  <c r="BM161" i="4"/>
  <c r="BK161" i="4"/>
  <c r="BO161" i="4"/>
  <c r="BI161" i="4"/>
  <c r="BG161" i="4"/>
  <c r="BE161" i="4"/>
  <c r="BC161" i="4"/>
  <c r="BA161" i="4"/>
  <c r="AY161" i="4"/>
  <c r="AW161" i="4"/>
  <c r="AU161" i="4"/>
  <c r="AQ161" i="4"/>
  <c r="AO161" i="4"/>
  <c r="AA159" i="4"/>
  <c r="BQ158" i="4"/>
  <c r="BS158" i="4"/>
  <c r="BU158" i="4"/>
  <c r="BO158" i="4"/>
  <c r="BI158" i="4"/>
  <c r="BG158" i="4"/>
  <c r="BE158" i="4"/>
  <c r="BC158" i="4"/>
  <c r="BA158" i="4"/>
  <c r="AU158" i="4"/>
  <c r="AY158" i="4"/>
  <c r="AS158" i="4"/>
  <c r="AQ158" i="4"/>
  <c r="AO158" i="4"/>
  <c r="BK158" i="4"/>
  <c r="O157" i="4"/>
  <c r="BU157" i="4"/>
  <c r="BS157" i="4"/>
  <c r="BQ157" i="4"/>
  <c r="BM157" i="4"/>
  <c r="BK157" i="4"/>
  <c r="BI157" i="4"/>
  <c r="BG157" i="4"/>
  <c r="BE157" i="4"/>
  <c r="BC157" i="4"/>
  <c r="BA157" i="4"/>
  <c r="BO157" i="4"/>
  <c r="AW157" i="4"/>
  <c r="AU157" i="4"/>
  <c r="AY157" i="4"/>
  <c r="AS157" i="4"/>
  <c r="AQ157" i="4"/>
  <c r="AO157" i="4"/>
  <c r="BU156" i="4"/>
  <c r="BS156" i="4"/>
  <c r="BQ156" i="4"/>
  <c r="BO156" i="4"/>
  <c r="BM156" i="4"/>
  <c r="BK156" i="4"/>
  <c r="AY156" i="4"/>
  <c r="AW156" i="4"/>
  <c r="AU156" i="4"/>
  <c r="BG156" i="4"/>
  <c r="BE156" i="4"/>
  <c r="BC156" i="4"/>
  <c r="BQ155" i="4"/>
  <c r="BO155" i="4"/>
  <c r="BS155" i="4"/>
  <c r="BU155" i="4"/>
  <c r="BM155" i="4"/>
  <c r="BK155" i="4"/>
  <c r="BI155" i="4"/>
  <c r="BG155" i="4"/>
  <c r="BE155" i="4"/>
  <c r="BC155" i="4"/>
  <c r="BA155" i="4"/>
  <c r="AY155" i="4"/>
  <c r="AW155" i="4"/>
  <c r="AS155" i="4"/>
  <c r="AQ155" i="4"/>
  <c r="AO155" i="4"/>
  <c r="AU155" i="4"/>
  <c r="S154" i="4"/>
  <c r="BU153" i="4"/>
  <c r="BS153" i="4"/>
  <c r="BQ153" i="4"/>
  <c r="BM153" i="4"/>
  <c r="BK153" i="4"/>
  <c r="BI153" i="4"/>
  <c r="BG153" i="4"/>
  <c r="BE153" i="4"/>
  <c r="BC153" i="4"/>
  <c r="BA153" i="4"/>
  <c r="AY153" i="4"/>
  <c r="AU153" i="4"/>
  <c r="BO153" i="4"/>
  <c r="AW153" i="4"/>
  <c r="AS153" i="4"/>
  <c r="AQ153" i="4"/>
  <c r="AO153" i="4"/>
  <c r="BU148" i="4"/>
  <c r="BS148" i="4"/>
  <c r="BQ148" i="4"/>
  <c r="BO148" i="4"/>
  <c r="BM148" i="4"/>
  <c r="AY148" i="4"/>
  <c r="AW148" i="4"/>
  <c r="AU148" i="4"/>
  <c r="BC148" i="4"/>
  <c r="BI148" i="4"/>
  <c r="BA148" i="4"/>
  <c r="BG148" i="4"/>
  <c r="AA146" i="4"/>
  <c r="K146" i="4"/>
  <c r="AA145" i="4"/>
  <c r="AA144" i="4"/>
  <c r="W143" i="4"/>
  <c r="AE146" i="4"/>
  <c r="AE154" i="4"/>
  <c r="AE158" i="4"/>
  <c r="AE162" i="4"/>
  <c r="AE166" i="4"/>
  <c r="AE170" i="4"/>
  <c r="AE174" i="4"/>
  <c r="AE178" i="4"/>
  <c r="AE182" i="4"/>
  <c r="AE186" i="4"/>
  <c r="AE190" i="4"/>
  <c r="AE194" i="4"/>
  <c r="AE198" i="4"/>
  <c r="AE202" i="4"/>
  <c r="AE206" i="4"/>
  <c r="AE214" i="4"/>
  <c r="AE218" i="4"/>
  <c r="AE226" i="4"/>
  <c r="AE234" i="4"/>
  <c r="AE238" i="4"/>
  <c r="AE242" i="4"/>
  <c r="AG146" i="4"/>
  <c r="AG154" i="4"/>
  <c r="AG158" i="4"/>
  <c r="AG162" i="4"/>
  <c r="AG166" i="4"/>
  <c r="AG170" i="4"/>
  <c r="AG174" i="4"/>
  <c r="AG178" i="4"/>
  <c r="AG182" i="4"/>
  <c r="AG186" i="4"/>
  <c r="AG190" i="4"/>
  <c r="AG194" i="4"/>
  <c r="AG198" i="4"/>
  <c r="AG202" i="4"/>
  <c r="AG206" i="4"/>
  <c r="AG214" i="4"/>
  <c r="AG218" i="4"/>
  <c r="AG226" i="4"/>
  <c r="AG234" i="4"/>
  <c r="AG238" i="4"/>
  <c r="AG242" i="4"/>
  <c r="AI146" i="4"/>
  <c r="AI154" i="4"/>
  <c r="AI158" i="4"/>
  <c r="AI162" i="4"/>
  <c r="AI166" i="4"/>
  <c r="AI170" i="4"/>
  <c r="AI174" i="4"/>
  <c r="AI178" i="4"/>
  <c r="AI182" i="4"/>
  <c r="AI186" i="4"/>
  <c r="AI190" i="4"/>
  <c r="AI194" i="4"/>
  <c r="AI198" i="4"/>
  <c r="AI202" i="4"/>
  <c r="AI206" i="4"/>
  <c r="AI214" i="4"/>
  <c r="AI218" i="4"/>
  <c r="AI226" i="4"/>
  <c r="AI234" i="4"/>
  <c r="AI238" i="4"/>
  <c r="AI242" i="4"/>
  <c r="AK146" i="4"/>
  <c r="AK154" i="4"/>
  <c r="AK158" i="4"/>
  <c r="AK162" i="4"/>
  <c r="AK166" i="4"/>
  <c r="AK170" i="4"/>
  <c r="AK174" i="4"/>
  <c r="AK182" i="4"/>
  <c r="AK186" i="4"/>
  <c r="AK190" i="4"/>
  <c r="AK194" i="4"/>
  <c r="AK198" i="4"/>
  <c r="AK202" i="4"/>
  <c r="AK206" i="4"/>
  <c r="AK214" i="4"/>
  <c r="AK218" i="4"/>
  <c r="AK226" i="4"/>
  <c r="AK234" i="4"/>
  <c r="AK238" i="4"/>
  <c r="AM158" i="4"/>
  <c r="AM162" i="4"/>
  <c r="AM166" i="4"/>
  <c r="AM170" i="4"/>
  <c r="AM174" i="4"/>
  <c r="AM179" i="4"/>
  <c r="AM184" i="4"/>
  <c r="AM190" i="4"/>
  <c r="AM198" i="4"/>
  <c r="AM206" i="4"/>
  <c r="AM216" i="4"/>
  <c r="AO148" i="4"/>
  <c r="AO180" i="4"/>
  <c r="AO228" i="4"/>
  <c r="AQ176" i="4"/>
  <c r="AQ224" i="4"/>
  <c r="AS156" i="4"/>
  <c r="AS198" i="4"/>
  <c r="AS219" i="4"/>
  <c r="AU143" i="4"/>
  <c r="AU218" i="4"/>
  <c r="AW198" i="4"/>
  <c r="AY223" i="4"/>
  <c r="BA156" i="4"/>
  <c r="BG175" i="4"/>
  <c r="BI172" i="4"/>
  <c r="BU245" i="4"/>
  <c r="BS245" i="4"/>
  <c r="BQ245" i="4"/>
  <c r="BO245" i="4"/>
  <c r="BM245" i="4"/>
  <c r="BK245" i="4"/>
  <c r="BI245" i="4"/>
  <c r="BG245" i="4"/>
  <c r="BE245" i="4"/>
  <c r="BC245" i="4"/>
  <c r="BA245" i="4"/>
  <c r="AY245" i="4"/>
  <c r="AW245" i="4"/>
  <c r="AS245" i="4"/>
  <c r="AU245" i="4"/>
  <c r="AQ245" i="4"/>
  <c r="AO245" i="4"/>
  <c r="AM245" i="4"/>
  <c r="M242" i="4"/>
  <c r="BU242" i="4"/>
  <c r="BO242" i="4"/>
  <c r="BQ242" i="4"/>
  <c r="BM242" i="4"/>
  <c r="BS242" i="4"/>
  <c r="BK242" i="4"/>
  <c r="BG242" i="4"/>
  <c r="BE242" i="4"/>
  <c r="BC242" i="4"/>
  <c r="BA242" i="4"/>
  <c r="AY242" i="4"/>
  <c r="AW242" i="4"/>
  <c r="AQ242" i="4"/>
  <c r="AO242" i="4"/>
  <c r="AM242" i="4"/>
  <c r="BI242" i="4"/>
  <c r="AS242" i="4"/>
  <c r="BU241" i="4"/>
  <c r="BS241" i="4"/>
  <c r="BQ241" i="4"/>
  <c r="BO241" i="4"/>
  <c r="BM241" i="4"/>
  <c r="BK241" i="4"/>
  <c r="BI241" i="4"/>
  <c r="BG241" i="4"/>
  <c r="BE241" i="4"/>
  <c r="BC241" i="4"/>
  <c r="BA241" i="4"/>
  <c r="AY241" i="4"/>
  <c r="AU241" i="4"/>
  <c r="AW241" i="4"/>
  <c r="AQ241" i="4"/>
  <c r="AO241" i="4"/>
  <c r="AM241" i="4"/>
  <c r="AC224" i="4"/>
  <c r="S224" i="4"/>
  <c r="BU220" i="4"/>
  <c r="BS220" i="4"/>
  <c r="BQ220" i="4"/>
  <c r="BO220" i="4"/>
  <c r="BK220" i="4"/>
  <c r="AW220" i="4"/>
  <c r="AU220" i="4"/>
  <c r="AS220" i="4"/>
  <c r="BM220" i="4"/>
  <c r="BG220" i="4"/>
  <c r="AY220" i="4"/>
  <c r="BI220" i="4"/>
  <c r="BE220" i="4"/>
  <c r="BC220" i="4"/>
  <c r="BS199" i="4"/>
  <c r="BU199" i="4"/>
  <c r="BO199" i="4"/>
  <c r="BM199" i="4"/>
  <c r="BK199" i="4"/>
  <c r="BI199" i="4"/>
  <c r="BQ199" i="4"/>
  <c r="AW199" i="4"/>
  <c r="AU199" i="4"/>
  <c r="BA199" i="4"/>
  <c r="AQ199" i="4"/>
  <c r="AO199" i="4"/>
  <c r="AM199" i="4"/>
  <c r="BG199" i="4"/>
  <c r="AY199" i="4"/>
  <c r="BE199" i="4"/>
  <c r="AS199" i="4"/>
  <c r="BU181" i="4"/>
  <c r="BS181" i="4"/>
  <c r="BQ181" i="4"/>
  <c r="BK181" i="4"/>
  <c r="BI181" i="4"/>
  <c r="BO181" i="4"/>
  <c r="BG181" i="4"/>
  <c r="BE181" i="4"/>
  <c r="BC181" i="4"/>
  <c r="BA181" i="4"/>
  <c r="AY181" i="4"/>
  <c r="BM181" i="4"/>
  <c r="AW181" i="4"/>
  <c r="AS181" i="4"/>
  <c r="AQ181" i="4"/>
  <c r="AO181" i="4"/>
  <c r="AM181" i="4"/>
  <c r="BU173" i="4"/>
  <c r="BS173" i="4"/>
  <c r="BQ173" i="4"/>
  <c r="BK173" i="4"/>
  <c r="BI173" i="4"/>
  <c r="BM173" i="4"/>
  <c r="BG173" i="4"/>
  <c r="BE173" i="4"/>
  <c r="BC173" i="4"/>
  <c r="BA173" i="4"/>
  <c r="BO173" i="4"/>
  <c r="AW173" i="4"/>
  <c r="AU173" i="4"/>
  <c r="AY173" i="4"/>
  <c r="AS173" i="4"/>
  <c r="AQ173" i="4"/>
  <c r="AO173" i="4"/>
  <c r="W172" i="4"/>
  <c r="BS167" i="4"/>
  <c r="BU167" i="4"/>
  <c r="BO167" i="4"/>
  <c r="BK167" i="4"/>
  <c r="BM167" i="4"/>
  <c r="BQ167" i="4"/>
  <c r="AY167" i="4"/>
  <c r="AW167" i="4"/>
  <c r="BI167" i="4"/>
  <c r="BA167" i="4"/>
  <c r="AQ167" i="4"/>
  <c r="AO167" i="4"/>
  <c r="BG167" i="4"/>
  <c r="AU167" i="4"/>
  <c r="BE167" i="4"/>
  <c r="AS167" i="4"/>
  <c r="BU164" i="4"/>
  <c r="BS164" i="4"/>
  <c r="BQ164" i="4"/>
  <c r="BM164" i="4"/>
  <c r="BO164" i="4"/>
  <c r="AY164" i="4"/>
  <c r="AW164" i="4"/>
  <c r="AU164" i="4"/>
  <c r="AS164" i="4"/>
  <c r="BC164" i="4"/>
  <c r="BK164" i="4"/>
  <c r="BI164" i="4"/>
  <c r="BA164" i="4"/>
  <c r="BG164" i="4"/>
  <c r="O159" i="4"/>
  <c r="BS159" i="4"/>
  <c r="BU159" i="4"/>
  <c r="BO159" i="4"/>
  <c r="BM159" i="4"/>
  <c r="BK159" i="4"/>
  <c r="BQ159" i="4"/>
  <c r="AY159" i="4"/>
  <c r="AW159" i="4"/>
  <c r="BE159" i="4"/>
  <c r="AS159" i="4"/>
  <c r="AQ159" i="4"/>
  <c r="AO159" i="4"/>
  <c r="BC159" i="4"/>
  <c r="BI159" i="4"/>
  <c r="BA159" i="4"/>
  <c r="BU154" i="4"/>
  <c r="BQ154" i="4"/>
  <c r="BO154" i="4"/>
  <c r="BK154" i="4"/>
  <c r="BI154" i="4"/>
  <c r="BG154" i="4"/>
  <c r="BE154" i="4"/>
  <c r="BC154" i="4"/>
  <c r="BA154" i="4"/>
  <c r="BM154" i="4"/>
  <c r="AW154" i="4"/>
  <c r="AS154" i="4"/>
  <c r="AQ154" i="4"/>
  <c r="AO154" i="4"/>
  <c r="BS154" i="4"/>
  <c r="AE233" i="4"/>
  <c r="AG241" i="4"/>
  <c r="AG245" i="4"/>
  <c r="AI173" i="4"/>
  <c r="AK181" i="4"/>
  <c r="AK229" i="4"/>
  <c r="AQ172" i="4"/>
  <c r="AY207" i="4"/>
  <c r="BC199" i="4"/>
  <c r="BG159" i="4"/>
  <c r="AA238" i="4"/>
  <c r="BO243" i="4"/>
  <c r="BQ243" i="4"/>
  <c r="BM243" i="4"/>
  <c r="BS243" i="4"/>
  <c r="BK243" i="4"/>
  <c r="BI243" i="4"/>
  <c r="BU243" i="4"/>
  <c r="BG243" i="4"/>
  <c r="BE243" i="4"/>
  <c r="BC243" i="4"/>
  <c r="BA243" i="4"/>
  <c r="AY243" i="4"/>
  <c r="AW243" i="4"/>
  <c r="AU243" i="4"/>
  <c r="AQ243" i="4"/>
  <c r="AO243" i="4"/>
  <c r="AM243" i="4"/>
  <c r="AS243" i="4"/>
  <c r="S242" i="4"/>
  <c r="BS239" i="4"/>
  <c r="BU239" i="4"/>
  <c r="BM239" i="4"/>
  <c r="BO239" i="4"/>
  <c r="BQ239" i="4"/>
  <c r="BK239" i="4"/>
  <c r="BI239" i="4"/>
  <c r="AW239" i="4"/>
  <c r="AU239" i="4"/>
  <c r="BE239" i="4"/>
  <c r="AS239" i="4"/>
  <c r="AQ239" i="4"/>
  <c r="AO239" i="4"/>
  <c r="AM239" i="4"/>
  <c r="BC239" i="4"/>
  <c r="BA239" i="4"/>
  <c r="S238" i="4"/>
  <c r="BO235" i="4"/>
  <c r="BQ235" i="4"/>
  <c r="BM235" i="4"/>
  <c r="BS235" i="4"/>
  <c r="BK235" i="4"/>
  <c r="BI235" i="4"/>
  <c r="BU235" i="4"/>
  <c r="BG235" i="4"/>
  <c r="BE235" i="4"/>
  <c r="BC235" i="4"/>
  <c r="BA235" i="4"/>
  <c r="AY235" i="4"/>
  <c r="AW235" i="4"/>
  <c r="AU235" i="4"/>
  <c r="AQ235" i="4"/>
  <c r="AO235" i="4"/>
  <c r="AM235" i="4"/>
  <c r="S234" i="4"/>
  <c r="BS231" i="4"/>
  <c r="BU231" i="4"/>
  <c r="BM231" i="4"/>
  <c r="BK231" i="4"/>
  <c r="BI231" i="4"/>
  <c r="BO231" i="4"/>
  <c r="AW231" i="4"/>
  <c r="AU231" i="4"/>
  <c r="BA231" i="4"/>
  <c r="AQ231" i="4"/>
  <c r="AO231" i="4"/>
  <c r="AM231" i="4"/>
  <c r="BQ231" i="4"/>
  <c r="BG231" i="4"/>
  <c r="AY231" i="4"/>
  <c r="BE231" i="4"/>
  <c r="AS231" i="4"/>
  <c r="AA228" i="4"/>
  <c r="O228" i="4"/>
  <c r="W224" i="4"/>
  <c r="M224" i="4"/>
  <c r="Y220" i="4"/>
  <c r="M220" i="4"/>
  <c r="AA206" i="4"/>
  <c r="Q206" i="4"/>
  <c r="Y203" i="4"/>
  <c r="AA202" i="4"/>
  <c r="Q202" i="4"/>
  <c r="Y199" i="4"/>
  <c r="AA198" i="4"/>
  <c r="Q198" i="4"/>
  <c r="Y195" i="4"/>
  <c r="AA194" i="4"/>
  <c r="Q194" i="4"/>
  <c r="Y191" i="4"/>
  <c r="AA190" i="4"/>
  <c r="Q190" i="4"/>
  <c r="S188" i="4"/>
  <c r="S187" i="4"/>
  <c r="BU186" i="4"/>
  <c r="BQ186" i="4"/>
  <c r="BO186" i="4"/>
  <c r="BM186" i="4"/>
  <c r="BK186" i="4"/>
  <c r="BG186" i="4"/>
  <c r="BE186" i="4"/>
  <c r="BC186" i="4"/>
  <c r="BA186" i="4"/>
  <c r="AY186" i="4"/>
  <c r="BS186" i="4"/>
  <c r="BI186" i="4"/>
  <c r="AS186" i="4"/>
  <c r="AW186" i="4"/>
  <c r="AQ186" i="4"/>
  <c r="AO186" i="4"/>
  <c r="O183" i="4"/>
  <c r="S182" i="4"/>
  <c r="W179" i="4"/>
  <c r="BU178" i="4"/>
  <c r="BQ178" i="4"/>
  <c r="BO178" i="4"/>
  <c r="BM178" i="4"/>
  <c r="BS178" i="4"/>
  <c r="BK178" i="4"/>
  <c r="BG178" i="4"/>
  <c r="BE178" i="4"/>
  <c r="BC178" i="4"/>
  <c r="BA178" i="4"/>
  <c r="AW178" i="4"/>
  <c r="AU178" i="4"/>
  <c r="AQ178" i="4"/>
  <c r="AO178" i="4"/>
  <c r="BI178" i="4"/>
  <c r="AS178" i="4"/>
  <c r="BU177" i="4"/>
  <c r="BS177" i="4"/>
  <c r="BQ177" i="4"/>
  <c r="BM177" i="4"/>
  <c r="BK177" i="4"/>
  <c r="BI177" i="4"/>
  <c r="BO177" i="4"/>
  <c r="BG177" i="4"/>
  <c r="BE177" i="4"/>
  <c r="BC177" i="4"/>
  <c r="BA177" i="4"/>
  <c r="AY177" i="4"/>
  <c r="AW177" i="4"/>
  <c r="AU177" i="4"/>
  <c r="AQ177" i="4"/>
  <c r="AO177" i="4"/>
  <c r="AM177" i="4"/>
  <c r="O175" i="4"/>
  <c r="S174" i="4"/>
  <c r="O173" i="4"/>
  <c r="O172" i="4"/>
  <c r="BU170" i="4"/>
  <c r="BQ170" i="4"/>
  <c r="BO170" i="4"/>
  <c r="BM170" i="4"/>
  <c r="BK170" i="4"/>
  <c r="BI170" i="4"/>
  <c r="BG170" i="4"/>
  <c r="BE170" i="4"/>
  <c r="BC170" i="4"/>
  <c r="BA170" i="4"/>
  <c r="BS170" i="4"/>
  <c r="AS170" i="4"/>
  <c r="AW170" i="4"/>
  <c r="AQ170" i="4"/>
  <c r="AO170" i="4"/>
  <c r="BQ166" i="4"/>
  <c r="BS166" i="4"/>
  <c r="BU166" i="4"/>
  <c r="BO166" i="4"/>
  <c r="BM166" i="4"/>
  <c r="BI166" i="4"/>
  <c r="BG166" i="4"/>
  <c r="BE166" i="4"/>
  <c r="BC166" i="4"/>
  <c r="BA166" i="4"/>
  <c r="BK166" i="4"/>
  <c r="AY166" i="4"/>
  <c r="AQ166" i="4"/>
  <c r="AO166" i="4"/>
  <c r="AU166" i="4"/>
  <c r="W164" i="4"/>
  <c r="Y163" i="4"/>
  <c r="M163" i="4"/>
  <c r="AA161" i="4"/>
  <c r="Q161" i="4"/>
  <c r="Y159" i="4"/>
  <c r="M159" i="4"/>
  <c r="AA157" i="4"/>
  <c r="Q157" i="4"/>
  <c r="AA156" i="4"/>
  <c r="Q156" i="4"/>
  <c r="AC154" i="4"/>
  <c r="M154" i="4"/>
  <c r="BU146" i="4"/>
  <c r="BQ146" i="4"/>
  <c r="BO146" i="4"/>
  <c r="BS146" i="4"/>
  <c r="BK146" i="4"/>
  <c r="BI146" i="4"/>
  <c r="BG146" i="4"/>
  <c r="BE146" i="4"/>
  <c r="BC146" i="4"/>
  <c r="BA146" i="4"/>
  <c r="BM146" i="4"/>
  <c r="AW146" i="4"/>
  <c r="AU146" i="4"/>
  <c r="AS146" i="4"/>
  <c r="AQ146" i="4"/>
  <c r="AO146" i="4"/>
  <c r="BU145" i="4"/>
  <c r="BS145" i="4"/>
  <c r="BQ145" i="4"/>
  <c r="BM145" i="4"/>
  <c r="BK145" i="4"/>
  <c r="BO145" i="4"/>
  <c r="BI145" i="4"/>
  <c r="BG145" i="4"/>
  <c r="BE145" i="4"/>
  <c r="BC145" i="4"/>
  <c r="BA145" i="4"/>
  <c r="AY145" i="4"/>
  <c r="AW145" i="4"/>
  <c r="AU145" i="4"/>
  <c r="AS145" i="4"/>
  <c r="AQ145" i="4"/>
  <c r="AO145" i="4"/>
  <c r="BU144" i="4"/>
  <c r="BS144" i="4"/>
  <c r="BQ144" i="4"/>
  <c r="BO144" i="4"/>
  <c r="BK144" i="4"/>
  <c r="AY144" i="4"/>
  <c r="AW144" i="4"/>
  <c r="AU144" i="4"/>
  <c r="BI144" i="4"/>
  <c r="BG144" i="4"/>
  <c r="BE144" i="4"/>
  <c r="BC144" i="4"/>
  <c r="BA144" i="4"/>
  <c r="BM144" i="4"/>
  <c r="O143" i="4"/>
  <c r="AE143" i="4"/>
  <c r="AE155" i="4"/>
  <c r="AE159" i="4"/>
  <c r="AE163" i="4"/>
  <c r="AE167" i="4"/>
  <c r="AE175" i="4"/>
  <c r="AE179" i="4"/>
  <c r="AE183" i="4"/>
  <c r="AE187" i="4"/>
  <c r="AE191" i="4"/>
  <c r="AE195" i="4"/>
  <c r="AE199" i="4"/>
  <c r="AE203" i="4"/>
  <c r="AE207" i="4"/>
  <c r="AE211" i="4"/>
  <c r="AE219" i="4"/>
  <c r="AE223" i="4"/>
  <c r="AE227" i="4"/>
  <c r="AE231" i="4"/>
  <c r="AE235" i="4"/>
  <c r="AE239" i="4"/>
  <c r="AE243" i="4"/>
  <c r="AG143" i="4"/>
  <c r="AG155" i="4"/>
  <c r="AG159" i="4"/>
  <c r="AG163" i="4"/>
  <c r="AG167" i="4"/>
  <c r="AG175" i="4"/>
  <c r="AG179" i="4"/>
  <c r="AG183" i="4"/>
  <c r="AG187" i="4"/>
  <c r="AG191" i="4"/>
  <c r="AG195" i="4"/>
  <c r="AG199" i="4"/>
  <c r="AG203" i="4"/>
  <c r="AG207" i="4"/>
  <c r="AG211" i="4"/>
  <c r="AG219" i="4"/>
  <c r="AG223" i="4"/>
  <c r="AG227" i="4"/>
  <c r="AG231" i="4"/>
  <c r="AG235" i="4"/>
  <c r="AG239" i="4"/>
  <c r="AG243" i="4"/>
  <c r="AI143" i="4"/>
  <c r="AI155" i="4"/>
  <c r="AI159" i="4"/>
  <c r="AI163" i="4"/>
  <c r="AI167" i="4"/>
  <c r="AI175" i="4"/>
  <c r="AI179" i="4"/>
  <c r="AI183" i="4"/>
  <c r="AI187" i="4"/>
  <c r="AI191" i="4"/>
  <c r="AI195" i="4"/>
  <c r="AI199" i="4"/>
  <c r="AI203" i="4"/>
  <c r="AI207" i="4"/>
  <c r="AI211" i="4"/>
  <c r="AI219" i="4"/>
  <c r="AI223" i="4"/>
  <c r="AI227" i="4"/>
  <c r="AI231" i="4"/>
  <c r="AI235" i="4"/>
  <c r="AI239" i="4"/>
  <c r="AI243" i="4"/>
  <c r="AK143" i="4"/>
  <c r="AK155" i="4"/>
  <c r="AK159" i="4"/>
  <c r="AK163" i="4"/>
  <c r="AK167" i="4"/>
  <c r="AK175" i="4"/>
  <c r="AK179" i="4"/>
  <c r="AK187" i="4"/>
  <c r="AK191" i="4"/>
  <c r="AK199" i="4"/>
  <c r="AK203" i="4"/>
  <c r="AK207" i="4"/>
  <c r="AK211" i="4"/>
  <c r="AK219" i="4"/>
  <c r="AK227" i="4"/>
  <c r="AK231" i="4"/>
  <c r="AK235" i="4"/>
  <c r="AK239" i="4"/>
  <c r="AK243" i="4"/>
  <c r="AM155" i="4"/>
  <c r="AM159" i="4"/>
  <c r="AM167" i="4"/>
  <c r="AM180" i="4"/>
  <c r="AM186" i="4"/>
  <c r="AM220" i="4"/>
  <c r="AO184" i="4"/>
  <c r="AO216" i="4"/>
  <c r="AQ148" i="4"/>
  <c r="AQ164" i="4"/>
  <c r="AQ228" i="4"/>
  <c r="AS144" i="4"/>
  <c r="AS161" i="4"/>
  <c r="AS203" i="4"/>
  <c r="AU170" i="4"/>
  <c r="AU194" i="4"/>
  <c r="AU226" i="4"/>
  <c r="AW174" i="4"/>
  <c r="AW206" i="4"/>
  <c r="AW238" i="4"/>
  <c r="AY146" i="4"/>
  <c r="AY178" i="4"/>
  <c r="AY239" i="4"/>
  <c r="BA172" i="4"/>
  <c r="BC167" i="4"/>
  <c r="BC231" i="4"/>
  <c r="BE148" i="4"/>
  <c r="BK148" i="4"/>
  <c r="BU233" i="4"/>
  <c r="BS233" i="4"/>
  <c r="BQ233" i="4"/>
  <c r="BO233" i="4"/>
  <c r="BM233" i="4"/>
  <c r="BK233" i="4"/>
  <c r="BI233" i="4"/>
  <c r="BG233" i="4"/>
  <c r="BE233" i="4"/>
  <c r="BC233" i="4"/>
  <c r="BA233" i="4"/>
  <c r="AY233" i="4"/>
  <c r="AU233" i="4"/>
  <c r="AS233" i="4"/>
  <c r="AW233" i="4"/>
  <c r="AQ233" i="4"/>
  <c r="AO233" i="4"/>
  <c r="AM233" i="4"/>
  <c r="BU229" i="4"/>
  <c r="BS229" i="4"/>
  <c r="BQ229" i="4"/>
  <c r="BO229" i="4"/>
  <c r="BM229" i="4"/>
  <c r="BK229" i="4"/>
  <c r="BI229" i="4"/>
  <c r="BG229" i="4"/>
  <c r="BE229" i="4"/>
  <c r="BC229" i="4"/>
  <c r="BA229" i="4"/>
  <c r="AY229" i="4"/>
  <c r="AW229" i="4"/>
  <c r="AS229" i="4"/>
  <c r="AU229" i="4"/>
  <c r="AQ229" i="4"/>
  <c r="AO229" i="4"/>
  <c r="AM229" i="4"/>
  <c r="K214" i="4"/>
  <c r="BQ214" i="4"/>
  <c r="BS214" i="4"/>
  <c r="BU214" i="4"/>
  <c r="BO214" i="4"/>
  <c r="BM214" i="4"/>
  <c r="BG214" i="4"/>
  <c r="BE214" i="4"/>
  <c r="BC214" i="4"/>
  <c r="BA214" i="4"/>
  <c r="AY214" i="4"/>
  <c r="BI214" i="4"/>
  <c r="BK214" i="4"/>
  <c r="AU214" i="4"/>
  <c r="AQ214" i="4"/>
  <c r="AO214" i="4"/>
  <c r="AM214" i="4"/>
  <c r="BQ195" i="4"/>
  <c r="BO195" i="4"/>
  <c r="BM195" i="4"/>
  <c r="BS195" i="4"/>
  <c r="BK195" i="4"/>
  <c r="BI195" i="4"/>
  <c r="BU195" i="4"/>
  <c r="BG195" i="4"/>
  <c r="BE195" i="4"/>
  <c r="BC195" i="4"/>
  <c r="BA195" i="4"/>
  <c r="AY195" i="4"/>
  <c r="AW195" i="4"/>
  <c r="AU195" i="4"/>
  <c r="AQ195" i="4"/>
  <c r="AO195" i="4"/>
  <c r="AM195" i="4"/>
  <c r="AS195" i="4"/>
  <c r="BS191" i="4"/>
  <c r="BU191" i="4"/>
  <c r="BO191" i="4"/>
  <c r="BM191" i="4"/>
  <c r="BK191" i="4"/>
  <c r="BI191" i="4"/>
  <c r="BQ191" i="4"/>
  <c r="AW191" i="4"/>
  <c r="AU191" i="4"/>
  <c r="BE191" i="4"/>
  <c r="AS191" i="4"/>
  <c r="AQ191" i="4"/>
  <c r="AO191" i="4"/>
  <c r="AM191" i="4"/>
  <c r="BC191" i="4"/>
  <c r="BA191" i="4"/>
  <c r="BQ182" i="4"/>
  <c r="BS182" i="4"/>
  <c r="BU182" i="4"/>
  <c r="BO182" i="4"/>
  <c r="BM182" i="4"/>
  <c r="BG182" i="4"/>
  <c r="BE182" i="4"/>
  <c r="BC182" i="4"/>
  <c r="BA182" i="4"/>
  <c r="BI182" i="4"/>
  <c r="BK182" i="4"/>
  <c r="AQ182" i="4"/>
  <c r="AO182" i="4"/>
  <c r="AY182" i="4"/>
  <c r="AU182" i="4"/>
  <c r="O163" i="4"/>
  <c r="BQ163" i="4"/>
  <c r="BO163" i="4"/>
  <c r="BS163" i="4"/>
  <c r="BK163" i="4"/>
  <c r="BM163" i="4"/>
  <c r="BI163" i="4"/>
  <c r="BG163" i="4"/>
  <c r="BE163" i="4"/>
  <c r="BC163" i="4"/>
  <c r="BA163" i="4"/>
  <c r="AY163" i="4"/>
  <c r="AW163" i="4"/>
  <c r="AU163" i="4"/>
  <c r="AQ163" i="4"/>
  <c r="AO163" i="4"/>
  <c r="AS163" i="4"/>
  <c r="BU163" i="4"/>
  <c r="AE229" i="4"/>
  <c r="AE237" i="4"/>
  <c r="AE241" i="4"/>
  <c r="AE245" i="4"/>
  <c r="AG181" i="4"/>
  <c r="K242" i="4"/>
  <c r="K238" i="4"/>
  <c r="K234" i="4"/>
  <c r="K229" i="4"/>
  <c r="U224" i="4"/>
  <c r="K224" i="4"/>
  <c r="BS223" i="4"/>
  <c r="BU223" i="4"/>
  <c r="BO223" i="4"/>
  <c r="BM223" i="4"/>
  <c r="BK223" i="4"/>
  <c r="BI223" i="4"/>
  <c r="BQ223" i="4"/>
  <c r="AW223" i="4"/>
  <c r="AU223" i="4"/>
  <c r="BE223" i="4"/>
  <c r="AS223" i="4"/>
  <c r="AQ223" i="4"/>
  <c r="AO223" i="4"/>
  <c r="AM223" i="4"/>
  <c r="BC223" i="4"/>
  <c r="BA223" i="4"/>
  <c r="U220" i="4"/>
  <c r="K220" i="4"/>
  <c r="Q214" i="4"/>
  <c r="BU209" i="4"/>
  <c r="BS209" i="4"/>
  <c r="BQ209" i="4"/>
  <c r="BO209" i="4"/>
  <c r="BM209" i="4"/>
  <c r="BK209" i="4"/>
  <c r="BI209" i="4"/>
  <c r="BG209" i="4"/>
  <c r="BE209" i="4"/>
  <c r="BC209" i="4"/>
  <c r="BA209" i="4"/>
  <c r="AY209" i="4"/>
  <c r="AU209" i="4"/>
  <c r="AW209" i="4"/>
  <c r="AQ209" i="4"/>
  <c r="AO209" i="4"/>
  <c r="AM209" i="4"/>
  <c r="Y207" i="4"/>
  <c r="Q203" i="4"/>
  <c r="Q199" i="4"/>
  <c r="Q195" i="4"/>
  <c r="Q191" i="4"/>
  <c r="BS183" i="4"/>
  <c r="BU183" i="4"/>
  <c r="BO183" i="4"/>
  <c r="BK183" i="4"/>
  <c r="BI183" i="4"/>
  <c r="BM183" i="4"/>
  <c r="AW183" i="4"/>
  <c r="BA183" i="4"/>
  <c r="AQ183" i="4"/>
  <c r="AO183" i="4"/>
  <c r="BG183" i="4"/>
  <c r="AY183" i="4"/>
  <c r="AU183" i="4"/>
  <c r="BQ183" i="4"/>
  <c r="BE183" i="4"/>
  <c r="AS183" i="4"/>
  <c r="O182" i="4"/>
  <c r="O181" i="4"/>
  <c r="BU180" i="4"/>
  <c r="BS180" i="4"/>
  <c r="BQ180" i="4"/>
  <c r="BM180" i="4"/>
  <c r="BO180" i="4"/>
  <c r="AY180" i="4"/>
  <c r="AW180" i="4"/>
  <c r="AU180" i="4"/>
  <c r="AS180" i="4"/>
  <c r="BI180" i="4"/>
  <c r="BC180" i="4"/>
  <c r="BA180" i="4"/>
  <c r="BG180" i="4"/>
  <c r="BS175" i="4"/>
  <c r="BU175" i="4"/>
  <c r="BO175" i="4"/>
  <c r="BQ175" i="4"/>
  <c r="BM175" i="4"/>
  <c r="BK175" i="4"/>
  <c r="BI175" i="4"/>
  <c r="AY175" i="4"/>
  <c r="AW175" i="4"/>
  <c r="BE175" i="4"/>
  <c r="AS175" i="4"/>
  <c r="AQ175" i="4"/>
  <c r="AO175" i="4"/>
  <c r="BC175" i="4"/>
  <c r="BA175" i="4"/>
  <c r="O174" i="4"/>
  <c r="AA173" i="4"/>
  <c r="K173" i="4"/>
  <c r="AA172" i="4"/>
  <c r="K172" i="4"/>
  <c r="O164" i="4"/>
  <c r="U163" i="4"/>
  <c r="K163" i="4"/>
  <c r="U159" i="4"/>
  <c r="K159" i="4"/>
  <c r="Y154" i="4"/>
  <c r="K154" i="4"/>
  <c r="BS143" i="4"/>
  <c r="BU143" i="4"/>
  <c r="BO143" i="4"/>
  <c r="BQ143" i="4"/>
  <c r="BM143" i="4"/>
  <c r="BK143" i="4"/>
  <c r="AY143" i="4"/>
  <c r="AW143" i="4"/>
  <c r="BE143" i="4"/>
  <c r="AS143" i="4"/>
  <c r="AQ143" i="4"/>
  <c r="AO143" i="4"/>
  <c r="BC143" i="4"/>
  <c r="BI143" i="4"/>
  <c r="BA143" i="4"/>
  <c r="AE156" i="4"/>
  <c r="AE164" i="4"/>
  <c r="AE172" i="4"/>
  <c r="AE176" i="4"/>
  <c r="AE180" i="4"/>
  <c r="AE184" i="4"/>
  <c r="AE188" i="4"/>
  <c r="AE216" i="4"/>
  <c r="AE220" i="4"/>
  <c r="AE224" i="4"/>
  <c r="AE228" i="4"/>
  <c r="AG144" i="4"/>
  <c r="AG148" i="4"/>
  <c r="AG156" i="4"/>
  <c r="AG164" i="4"/>
  <c r="AG172" i="4"/>
  <c r="AG176" i="4"/>
  <c r="AG180" i="4"/>
  <c r="AG184" i="4"/>
  <c r="AG188" i="4"/>
  <c r="AG216" i="4"/>
  <c r="AG220" i="4"/>
  <c r="AG224" i="4"/>
  <c r="AG228" i="4"/>
  <c r="AI144" i="4"/>
  <c r="AI148" i="4"/>
  <c r="AI156" i="4"/>
  <c r="AI164" i="4"/>
  <c r="AI172" i="4"/>
  <c r="AI176" i="4"/>
  <c r="AI180" i="4"/>
  <c r="AI184" i="4"/>
  <c r="AI188" i="4"/>
  <c r="AI216" i="4"/>
  <c r="AI220" i="4"/>
  <c r="AI224" i="4"/>
  <c r="AI228" i="4"/>
  <c r="AK144" i="4"/>
  <c r="AK148" i="4"/>
  <c r="AK156" i="4"/>
  <c r="AK164" i="4"/>
  <c r="AK172" i="4"/>
  <c r="AK176" i="4"/>
  <c r="AK180" i="4"/>
  <c r="AK184" i="4"/>
  <c r="AK188" i="4"/>
  <c r="AK216" i="4"/>
  <c r="AK220" i="4"/>
  <c r="AK224" i="4"/>
  <c r="AK228" i="4"/>
  <c r="AM144" i="4"/>
  <c r="AM148" i="4"/>
  <c r="AM156" i="4"/>
  <c r="AM164" i="4"/>
  <c r="AM172" i="4"/>
  <c r="AM176" i="4"/>
  <c r="AM182" i="4"/>
  <c r="AM187" i="4"/>
  <c r="AM194" i="4"/>
  <c r="AM202" i="4"/>
  <c r="AM224" i="4"/>
  <c r="AO156" i="4"/>
  <c r="AO172" i="4"/>
  <c r="AO188" i="4"/>
  <c r="AO220" i="4"/>
  <c r="AQ184" i="4"/>
  <c r="AQ216" i="4"/>
  <c r="AS148" i="4"/>
  <c r="AS166" i="4"/>
  <c r="AS187" i="4"/>
  <c r="AS209" i="4"/>
  <c r="AU154" i="4"/>
  <c r="AU175" i="4"/>
  <c r="AU202" i="4"/>
  <c r="AU234" i="4"/>
  <c r="AW182" i="4"/>
  <c r="AW214" i="4"/>
  <c r="AY154" i="4"/>
  <c r="AY191" i="4"/>
  <c r="BA188" i="4"/>
  <c r="BC183" i="4"/>
  <c r="BE164" i="4"/>
  <c r="BE228" i="4"/>
  <c r="BG143" i="4"/>
  <c r="BG207" i="4"/>
  <c r="BK180" i="4"/>
  <c r="Q243" i="4"/>
  <c r="Y243" i="4"/>
  <c r="K243" i="4"/>
  <c r="S243" i="4"/>
  <c r="AA243" i="4"/>
  <c r="U243" i="4"/>
  <c r="O243" i="4"/>
  <c r="W243" i="4"/>
  <c r="M243" i="4"/>
  <c r="AC243" i="4"/>
  <c r="M227" i="4"/>
  <c r="U227" i="4"/>
  <c r="AC227" i="4"/>
  <c r="S227" i="4"/>
  <c r="O227" i="4"/>
  <c r="Y227" i="4"/>
  <c r="Q227" i="4"/>
  <c r="AA227" i="4"/>
  <c r="K227" i="4"/>
  <c r="W227" i="4"/>
  <c r="Q237" i="4"/>
  <c r="Y237" i="4"/>
  <c r="U237" i="4"/>
  <c r="K237" i="4"/>
  <c r="S237" i="4"/>
  <c r="AA237" i="4"/>
  <c r="M237" i="4"/>
  <c r="AC237" i="4"/>
  <c r="O237" i="4"/>
  <c r="W237" i="4"/>
  <c r="Q235" i="4"/>
  <c r="Y235" i="4"/>
  <c r="K235" i="4"/>
  <c r="S235" i="4"/>
  <c r="AA235" i="4"/>
  <c r="M235" i="4"/>
  <c r="AC235" i="4"/>
  <c r="W235" i="4"/>
  <c r="U235" i="4"/>
  <c r="O235" i="4"/>
  <c r="M223" i="4"/>
  <c r="U223" i="4"/>
  <c r="AC223" i="4"/>
  <c r="S223" i="4"/>
  <c r="K223" i="4"/>
  <c r="W223" i="4"/>
  <c r="AA223" i="4"/>
  <c r="O223" i="4"/>
  <c r="Y223" i="4"/>
  <c r="Q223" i="4"/>
  <c r="Q245" i="4"/>
  <c r="Y245" i="4"/>
  <c r="K245" i="4"/>
  <c r="S245" i="4"/>
  <c r="AA245" i="4"/>
  <c r="M245" i="4"/>
  <c r="U245" i="4"/>
  <c r="O245" i="4"/>
  <c r="W245" i="4"/>
  <c r="AC245" i="4"/>
  <c r="Q233" i="4"/>
  <c r="Y233" i="4"/>
  <c r="M233" i="4"/>
  <c r="AC233" i="4"/>
  <c r="K233" i="4"/>
  <c r="S233" i="4"/>
  <c r="AA233" i="4"/>
  <c r="U233" i="4"/>
  <c r="O233" i="4"/>
  <c r="W233" i="4"/>
  <c r="Q241" i="4"/>
  <c r="Y241" i="4"/>
  <c r="K241" i="4"/>
  <c r="S241" i="4"/>
  <c r="AA241" i="4"/>
  <c r="M241" i="4"/>
  <c r="O241" i="4"/>
  <c r="W241" i="4"/>
  <c r="U241" i="4"/>
  <c r="AC241" i="4"/>
  <c r="Q239" i="4"/>
  <c r="Y239" i="4"/>
  <c r="U239" i="4"/>
  <c r="W239" i="4"/>
  <c r="K239" i="4"/>
  <c r="S239" i="4"/>
  <c r="AA239" i="4"/>
  <c r="M239" i="4"/>
  <c r="AC239" i="4"/>
  <c r="O239" i="4"/>
  <c r="Q231" i="4"/>
  <c r="Y231" i="4"/>
  <c r="M231" i="4"/>
  <c r="AC231" i="4"/>
  <c r="K231" i="4"/>
  <c r="S231" i="4"/>
  <c r="AA231" i="4"/>
  <c r="U231" i="4"/>
  <c r="O231" i="4"/>
  <c r="W231" i="4"/>
  <c r="Y219" i="4"/>
  <c r="O218" i="4"/>
  <c r="W218" i="4"/>
  <c r="Q218" i="4"/>
  <c r="AA218" i="4"/>
  <c r="K217" i="4"/>
  <c r="S217" i="4"/>
  <c r="AA217" i="4"/>
  <c r="U217" i="4"/>
  <c r="M217" i="4"/>
  <c r="W217" i="4"/>
  <c r="Q176" i="4"/>
  <c r="Y176" i="4"/>
  <c r="M176" i="4"/>
  <c r="U176" i="4"/>
  <c r="AC176" i="4"/>
  <c r="K176" i="4"/>
  <c r="AA176" i="4"/>
  <c r="O176" i="4"/>
  <c r="S176" i="4"/>
  <c r="W176" i="4"/>
  <c r="BV243" i="4"/>
  <c r="Y242" i="4"/>
  <c r="Q242" i="4"/>
  <c r="Y238" i="4"/>
  <c r="Q238" i="4"/>
  <c r="Y236" i="4"/>
  <c r="Q236" i="4"/>
  <c r="W221" i="4"/>
  <c r="BV217" i="4"/>
  <c r="AC217" i="4"/>
  <c r="O216" i="4"/>
  <c r="W216" i="4"/>
  <c r="M216" i="4"/>
  <c r="Y216" i="4"/>
  <c r="Q216" i="4"/>
  <c r="AA216" i="4"/>
  <c r="K209" i="4"/>
  <c r="S209" i="4"/>
  <c r="AA209" i="4"/>
  <c r="Q209" i="4"/>
  <c r="AC209" i="4"/>
  <c r="U209" i="4"/>
  <c r="M209" i="4"/>
  <c r="W209" i="4"/>
  <c r="Y244" i="4"/>
  <c r="Q244" i="4"/>
  <c r="Y240" i="4"/>
  <c r="Q240" i="4"/>
  <c r="BV237" i="4"/>
  <c r="BV233" i="4"/>
  <c r="Y232" i="4"/>
  <c r="Q232" i="4"/>
  <c r="M229" i="4"/>
  <c r="U229" i="4"/>
  <c r="Q226" i="4"/>
  <c r="Y226" i="4"/>
  <c r="S218" i="4"/>
  <c r="W244" i="4"/>
  <c r="O242" i="4"/>
  <c r="W240" i="4"/>
  <c r="O240" i="4"/>
  <c r="O238" i="4"/>
  <c r="W236" i="4"/>
  <c r="O234" i="4"/>
  <c r="W232" i="4"/>
  <c r="W230" i="4"/>
  <c r="O230" i="4"/>
  <c r="AA229" i="4"/>
  <c r="AA226" i="4"/>
  <c r="O226" i="4"/>
  <c r="S216" i="4"/>
  <c r="K211" i="4"/>
  <c r="S211" i="4"/>
  <c r="AA211" i="4"/>
  <c r="U211" i="4"/>
  <c r="M211" i="4"/>
  <c r="W211" i="4"/>
  <c r="O211" i="4"/>
  <c r="Y211" i="4"/>
  <c r="Y209" i="4"/>
  <c r="K221" i="4"/>
  <c r="S221" i="4"/>
  <c r="AA221" i="4"/>
  <c r="O221" i="4"/>
  <c r="Y221" i="4"/>
  <c r="K219" i="4"/>
  <c r="S219" i="4"/>
  <c r="AA219" i="4"/>
  <c r="M219" i="4"/>
  <c r="W219" i="4"/>
  <c r="U218" i="4"/>
  <c r="BV211" i="4"/>
  <c r="O167" i="4"/>
  <c r="W167" i="4"/>
  <c r="Q167" i="4"/>
  <c r="AA167" i="4"/>
  <c r="K167" i="4"/>
  <c r="U167" i="4"/>
  <c r="S167" i="4"/>
  <c r="Y167" i="4"/>
  <c r="M167" i="4"/>
  <c r="AC167" i="4"/>
  <c r="O152" i="4"/>
  <c r="W152" i="4"/>
  <c r="M152" i="4"/>
  <c r="Y152" i="4"/>
  <c r="Q152" i="4"/>
  <c r="AA152" i="4"/>
  <c r="K152" i="4"/>
  <c r="S152" i="4"/>
  <c r="U152" i="4"/>
  <c r="AC152" i="4"/>
  <c r="BV245" i="4"/>
  <c r="BV241" i="4"/>
  <c r="BV239" i="4"/>
  <c r="BV235" i="4"/>
  <c r="Y234" i="4"/>
  <c r="Q234" i="4"/>
  <c r="BV231" i="4"/>
  <c r="BV229" i="4"/>
  <c r="AC229" i="4"/>
  <c r="S229" i="4"/>
  <c r="AC226" i="4"/>
  <c r="S226" i="4"/>
  <c r="M225" i="4"/>
  <c r="U225" i="4"/>
  <c r="AC225" i="4"/>
  <c r="U221" i="4"/>
  <c r="U219" i="4"/>
  <c r="Y217" i="4"/>
  <c r="U216" i="4"/>
  <c r="K207" i="4"/>
  <c r="S207" i="4"/>
  <c r="AA207" i="4"/>
  <c r="M207" i="4"/>
  <c r="U207" i="4"/>
  <c r="AC207" i="4"/>
  <c r="O207" i="4"/>
  <c r="Q207" i="4"/>
  <c r="W207" i="4"/>
  <c r="O244" i="4"/>
  <c r="W242" i="4"/>
  <c r="W238" i="4"/>
  <c r="O236" i="4"/>
  <c r="W234" i="4"/>
  <c r="O232" i="4"/>
  <c r="Q229" i="4"/>
  <c r="AA225" i="4"/>
  <c r="Q225" i="4"/>
  <c r="O222" i="4"/>
  <c r="W222" i="4"/>
  <c r="K222" i="4"/>
  <c r="U222" i="4"/>
  <c r="Q219" i="4"/>
  <c r="AC218" i="4"/>
  <c r="M218" i="4"/>
  <c r="Q217" i="4"/>
  <c r="AC244" i="4"/>
  <c r="U244" i="4"/>
  <c r="AC242" i="4"/>
  <c r="U242" i="4"/>
  <c r="AC240" i="4"/>
  <c r="U240" i="4"/>
  <c r="AC238" i="4"/>
  <c r="U238" i="4"/>
  <c r="AC236" i="4"/>
  <c r="U236" i="4"/>
  <c r="AC234" i="4"/>
  <c r="U234" i="4"/>
  <c r="AC232" i="4"/>
  <c r="U232" i="4"/>
  <c r="AC230" i="4"/>
  <c r="U230" i="4"/>
  <c r="Y229" i="4"/>
  <c r="O229" i="4"/>
  <c r="Q228" i="4"/>
  <c r="Y228" i="4"/>
  <c r="BV226" i="4"/>
  <c r="W226" i="4"/>
  <c r="M226" i="4"/>
  <c r="Y225" i="4"/>
  <c r="O225" i="4"/>
  <c r="Q224" i="4"/>
  <c r="Y224" i="4"/>
  <c r="BV222" i="4"/>
  <c r="S222" i="4"/>
  <c r="AC221" i="4"/>
  <c r="M221" i="4"/>
  <c r="AC219" i="4"/>
  <c r="O219" i="4"/>
  <c r="Y218" i="4"/>
  <c r="K218" i="4"/>
  <c r="O217" i="4"/>
  <c r="K216" i="4"/>
  <c r="K213" i="4"/>
  <c r="S213" i="4"/>
  <c r="AA213" i="4"/>
  <c r="M213" i="4"/>
  <c r="W213" i="4"/>
  <c r="O213" i="4"/>
  <c r="Y213" i="4"/>
  <c r="Q213" i="4"/>
  <c r="AC213" i="4"/>
  <c r="O209" i="4"/>
  <c r="M185" i="4"/>
  <c r="U185" i="4"/>
  <c r="AC185" i="4"/>
  <c r="K185" i="4"/>
  <c r="W185" i="4"/>
  <c r="Y185" i="4"/>
  <c r="O185" i="4"/>
  <c r="AA185" i="4"/>
  <c r="Q185" i="4"/>
  <c r="S185" i="4"/>
  <c r="K215" i="4"/>
  <c r="S215" i="4"/>
  <c r="AA215" i="4"/>
  <c r="Y214" i="4"/>
  <c r="M214" i="4"/>
  <c r="O210" i="4"/>
  <c r="W210" i="4"/>
  <c r="BV209" i="4"/>
  <c r="Y205" i="4"/>
  <c r="K203" i="4"/>
  <c r="S203" i="4"/>
  <c r="AA203" i="4"/>
  <c r="M203" i="4"/>
  <c r="U203" i="4"/>
  <c r="AC203" i="4"/>
  <c r="O203" i="4"/>
  <c r="W203" i="4"/>
  <c r="Y201" i="4"/>
  <c r="K199" i="4"/>
  <c r="S199" i="4"/>
  <c r="AA199" i="4"/>
  <c r="M199" i="4"/>
  <c r="U199" i="4"/>
  <c r="AC199" i="4"/>
  <c r="O199" i="4"/>
  <c r="W199" i="4"/>
  <c r="Y197" i="4"/>
  <c r="K195" i="4"/>
  <c r="S195" i="4"/>
  <c r="AA195" i="4"/>
  <c r="M195" i="4"/>
  <c r="U195" i="4"/>
  <c r="AC195" i="4"/>
  <c r="O195" i="4"/>
  <c r="W195" i="4"/>
  <c r="Y193" i="4"/>
  <c r="K191" i="4"/>
  <c r="S191" i="4"/>
  <c r="AA191" i="4"/>
  <c r="M191" i="4"/>
  <c r="U191" i="4"/>
  <c r="AC191" i="4"/>
  <c r="O191" i="4"/>
  <c r="W191" i="4"/>
  <c r="Q180" i="4"/>
  <c r="Y180" i="4"/>
  <c r="M180" i="4"/>
  <c r="U180" i="4"/>
  <c r="AC180" i="4"/>
  <c r="K180" i="4"/>
  <c r="AA180" i="4"/>
  <c r="O180" i="4"/>
  <c r="S180" i="4"/>
  <c r="W180" i="4"/>
  <c r="BV176" i="4"/>
  <c r="O220" i="4"/>
  <c r="W220" i="4"/>
  <c r="AC215" i="4"/>
  <c r="Q215" i="4"/>
  <c r="U214" i="4"/>
  <c r="O212" i="4"/>
  <c r="W212" i="4"/>
  <c r="AA210" i="4"/>
  <c r="Q210" i="4"/>
  <c r="M189" i="4"/>
  <c r="U189" i="4"/>
  <c r="AC189" i="4"/>
  <c r="K189" i="4"/>
  <c r="W189" i="4"/>
  <c r="O189" i="4"/>
  <c r="Y189" i="4"/>
  <c r="Q189" i="4"/>
  <c r="AA189" i="4"/>
  <c r="BV184" i="4"/>
  <c r="Q184" i="4"/>
  <c r="Y184" i="4"/>
  <c r="M184" i="4"/>
  <c r="U184" i="4"/>
  <c r="K184" i="4"/>
  <c r="AA184" i="4"/>
  <c r="O184" i="4"/>
  <c r="S184" i="4"/>
  <c r="W184" i="4"/>
  <c r="BV180" i="4"/>
  <c r="O214" i="4"/>
  <c r="W214" i="4"/>
  <c r="K205" i="4"/>
  <c r="S205" i="4"/>
  <c r="AA205" i="4"/>
  <c r="M205" i="4"/>
  <c r="U205" i="4"/>
  <c r="AC205" i="4"/>
  <c r="O205" i="4"/>
  <c r="W205" i="4"/>
  <c r="K201" i="4"/>
  <c r="S201" i="4"/>
  <c r="AA201" i="4"/>
  <c r="M201" i="4"/>
  <c r="U201" i="4"/>
  <c r="AC201" i="4"/>
  <c r="O201" i="4"/>
  <c r="W201" i="4"/>
  <c r="K197" i="4"/>
  <c r="S197" i="4"/>
  <c r="AA197" i="4"/>
  <c r="M197" i="4"/>
  <c r="U197" i="4"/>
  <c r="AC197" i="4"/>
  <c r="O197" i="4"/>
  <c r="W197" i="4"/>
  <c r="K193" i="4"/>
  <c r="S193" i="4"/>
  <c r="AA193" i="4"/>
  <c r="M193" i="4"/>
  <c r="U193" i="4"/>
  <c r="AC193" i="4"/>
  <c r="O193" i="4"/>
  <c r="W193" i="4"/>
  <c r="BV186" i="4"/>
  <c r="BV166" i="4"/>
  <c r="BV181" i="4"/>
  <c r="M181" i="4"/>
  <c r="U181" i="4"/>
  <c r="AC181" i="4"/>
  <c r="Q181" i="4"/>
  <c r="Y181" i="4"/>
  <c r="K181" i="4"/>
  <c r="AA181" i="4"/>
  <c r="BV177" i="4"/>
  <c r="M177" i="4"/>
  <c r="U177" i="4"/>
  <c r="AC177" i="4"/>
  <c r="Q177" i="4"/>
  <c r="Y177" i="4"/>
  <c r="K177" i="4"/>
  <c r="AA177" i="4"/>
  <c r="K168" i="4"/>
  <c r="S168" i="4"/>
  <c r="AA168" i="4"/>
  <c r="M168" i="4"/>
  <c r="W168" i="4"/>
  <c r="Q168" i="4"/>
  <c r="AC168" i="4"/>
  <c r="O168" i="4"/>
  <c r="U168" i="4"/>
  <c r="K158" i="4"/>
  <c r="S158" i="4"/>
  <c r="AA158" i="4"/>
  <c r="M158" i="4"/>
  <c r="U158" i="4"/>
  <c r="AC158" i="4"/>
  <c r="Y158" i="4"/>
  <c r="O158" i="4"/>
  <c r="Q158" i="4"/>
  <c r="Q188" i="4"/>
  <c r="Y188" i="4"/>
  <c r="M187" i="4"/>
  <c r="U187" i="4"/>
  <c r="AC187" i="4"/>
  <c r="Q186" i="4"/>
  <c r="Y186" i="4"/>
  <c r="K186" i="4"/>
  <c r="U186" i="4"/>
  <c r="BV182" i="4"/>
  <c r="Q182" i="4"/>
  <c r="Y182" i="4"/>
  <c r="M182" i="4"/>
  <c r="U182" i="4"/>
  <c r="AC182" i="4"/>
  <c r="K182" i="4"/>
  <c r="AA182" i="4"/>
  <c r="W181" i="4"/>
  <c r="BV178" i="4"/>
  <c r="Q178" i="4"/>
  <c r="Y178" i="4"/>
  <c r="M178" i="4"/>
  <c r="U178" i="4"/>
  <c r="AC178" i="4"/>
  <c r="K178" i="4"/>
  <c r="AA178" i="4"/>
  <c r="W177" i="4"/>
  <c r="BV174" i="4"/>
  <c r="Q174" i="4"/>
  <c r="Y174" i="4"/>
  <c r="M174" i="4"/>
  <c r="U174" i="4"/>
  <c r="AC174" i="4"/>
  <c r="K174" i="4"/>
  <c r="AA174" i="4"/>
  <c r="K166" i="4"/>
  <c r="S166" i="4"/>
  <c r="AA166" i="4"/>
  <c r="U166" i="4"/>
  <c r="O166" i="4"/>
  <c r="Y166" i="4"/>
  <c r="Q166" i="4"/>
  <c r="W166" i="4"/>
  <c r="K155" i="4"/>
  <c r="S155" i="4"/>
  <c r="AA155" i="4"/>
  <c r="M155" i="4"/>
  <c r="W155" i="4"/>
  <c r="O155" i="4"/>
  <c r="Y155" i="4"/>
  <c r="Q155" i="4"/>
  <c r="U155" i="4"/>
  <c r="AC155" i="4"/>
  <c r="W208" i="4"/>
  <c r="W206" i="4"/>
  <c r="W204" i="4"/>
  <c r="W202" i="4"/>
  <c r="W200" i="4"/>
  <c r="W198" i="4"/>
  <c r="W196" i="4"/>
  <c r="W194" i="4"/>
  <c r="W192" i="4"/>
  <c r="W190" i="4"/>
  <c r="AA188" i="4"/>
  <c r="O188" i="4"/>
  <c r="AA187" i="4"/>
  <c r="Q187" i="4"/>
  <c r="S186" i="4"/>
  <c r="BV183" i="4"/>
  <c r="M183" i="4"/>
  <c r="U183" i="4"/>
  <c r="AC183" i="4"/>
  <c r="Q183" i="4"/>
  <c r="Y183" i="4"/>
  <c r="K183" i="4"/>
  <c r="AA183" i="4"/>
  <c r="W182" i="4"/>
  <c r="S181" i="4"/>
  <c r="BV179" i="4"/>
  <c r="M179" i="4"/>
  <c r="U179" i="4"/>
  <c r="AC179" i="4"/>
  <c r="Q179" i="4"/>
  <c r="Y179" i="4"/>
  <c r="K179" i="4"/>
  <c r="AA179" i="4"/>
  <c r="W178" i="4"/>
  <c r="S177" i="4"/>
  <c r="BV175" i="4"/>
  <c r="M175" i="4"/>
  <c r="U175" i="4"/>
  <c r="AC175" i="4"/>
  <c r="Q175" i="4"/>
  <c r="Y175" i="4"/>
  <c r="K175" i="4"/>
  <c r="AA175" i="4"/>
  <c r="W174" i="4"/>
  <c r="BV158" i="4"/>
  <c r="O171" i="4"/>
  <c r="K171" i="4"/>
  <c r="U171" i="4"/>
  <c r="AC171" i="4"/>
  <c r="Q171" i="4"/>
  <c r="Y171" i="4"/>
  <c r="K170" i="4"/>
  <c r="S170" i="4"/>
  <c r="AA170" i="4"/>
  <c r="O170" i="4"/>
  <c r="Y170" i="4"/>
  <c r="U170" i="4"/>
  <c r="BV164" i="4"/>
  <c r="K164" i="4"/>
  <c r="S164" i="4"/>
  <c r="AA164" i="4"/>
  <c r="M164" i="4"/>
  <c r="U164" i="4"/>
  <c r="AC164" i="4"/>
  <c r="Q164" i="4"/>
  <c r="Y164" i="4"/>
  <c r="BV162" i="4"/>
  <c r="K162" i="4"/>
  <c r="S162" i="4"/>
  <c r="AA162" i="4"/>
  <c r="M162" i="4"/>
  <c r="U162" i="4"/>
  <c r="AC162" i="4"/>
  <c r="Y162" i="4"/>
  <c r="O162" i="4"/>
  <c r="Q162" i="4"/>
  <c r="K153" i="4"/>
  <c r="S153" i="4"/>
  <c r="AA153" i="4"/>
  <c r="U153" i="4"/>
  <c r="M153" i="4"/>
  <c r="W153" i="4"/>
  <c r="O153" i="4"/>
  <c r="Q153" i="4"/>
  <c r="Y153" i="4"/>
  <c r="O150" i="4"/>
  <c r="W150" i="4"/>
  <c r="K150" i="4"/>
  <c r="U150" i="4"/>
  <c r="M150" i="4"/>
  <c r="Y150" i="4"/>
  <c r="Q150" i="4"/>
  <c r="S150" i="4"/>
  <c r="AA150" i="4"/>
  <c r="BV173" i="4"/>
  <c r="M173" i="4"/>
  <c r="U173" i="4"/>
  <c r="AC173" i="4"/>
  <c r="Q173" i="4"/>
  <c r="Y173" i="4"/>
  <c r="BV172" i="4"/>
  <c r="Q172" i="4"/>
  <c r="Y172" i="4"/>
  <c r="M172" i="4"/>
  <c r="U172" i="4"/>
  <c r="AC172" i="4"/>
  <c r="BV171" i="4"/>
  <c r="W171" i="4"/>
  <c r="W170" i="4"/>
  <c r="BV153" i="4"/>
  <c r="K160" i="4"/>
  <c r="S160" i="4"/>
  <c r="AA160" i="4"/>
  <c r="M160" i="4"/>
  <c r="U160" i="4"/>
  <c r="AC160" i="4"/>
  <c r="M144" i="4"/>
  <c r="U144" i="4"/>
  <c r="AC144" i="4"/>
  <c r="O144" i="4"/>
  <c r="W144" i="4"/>
  <c r="Q144" i="4"/>
  <c r="Y144" i="4"/>
  <c r="K144" i="4"/>
  <c r="S144" i="4"/>
  <c r="W160" i="4"/>
  <c r="O169" i="4"/>
  <c r="W169" i="4"/>
  <c r="Q160" i="4"/>
  <c r="O154" i="4"/>
  <c r="W154" i="4"/>
  <c r="K151" i="4"/>
  <c r="S151" i="4"/>
  <c r="AA151" i="4"/>
  <c r="M149" i="4"/>
  <c r="U149" i="4"/>
  <c r="AC149" i="4"/>
  <c r="K149" i="4"/>
  <c r="W149" i="4"/>
  <c r="W165" i="4"/>
  <c r="W163" i="4"/>
  <c r="W161" i="4"/>
  <c r="W159" i="4"/>
  <c r="W157" i="4"/>
  <c r="O156" i="4"/>
  <c r="W156" i="4"/>
  <c r="AA154" i="4"/>
  <c r="Q154" i="4"/>
  <c r="AC151" i="4"/>
  <c r="Q151" i="4"/>
  <c r="S149" i="4"/>
  <c r="Q148" i="4"/>
  <c r="Y148" i="4"/>
  <c r="M147" i="4"/>
  <c r="U147" i="4"/>
  <c r="AC147" i="4"/>
  <c r="BV141" i="4"/>
  <c r="Q141" i="4"/>
  <c r="Y141" i="4"/>
  <c r="K141" i="4"/>
  <c r="S141" i="4"/>
  <c r="AA141" i="4"/>
  <c r="M141" i="4"/>
  <c r="U141" i="4"/>
  <c r="AC141" i="4"/>
  <c r="M140" i="4"/>
  <c r="U140" i="4"/>
  <c r="AC140" i="4"/>
  <c r="O140" i="4"/>
  <c r="W140" i="4"/>
  <c r="Q140" i="4"/>
  <c r="Y140" i="4"/>
  <c r="AA148" i="4"/>
  <c r="O148" i="4"/>
  <c r="AA147" i="4"/>
  <c r="Q147" i="4"/>
  <c r="BV146" i="4"/>
  <c r="M146" i="4"/>
  <c r="U146" i="4"/>
  <c r="AC146" i="4"/>
  <c r="Q146" i="4"/>
  <c r="Y146" i="4"/>
  <c r="BV145" i="4"/>
  <c r="Q145" i="4"/>
  <c r="Y145" i="4"/>
  <c r="M145" i="4"/>
  <c r="U145" i="4"/>
  <c r="AC145" i="4"/>
  <c r="BV144" i="4"/>
  <c r="BV143" i="4"/>
  <c r="Q143" i="4"/>
  <c r="Y143" i="4"/>
  <c r="K143" i="4"/>
  <c r="S143" i="4"/>
  <c r="AA143" i="4"/>
  <c r="M143" i="4"/>
  <c r="U143" i="4"/>
  <c r="AC143" i="4"/>
  <c r="M142" i="4"/>
  <c r="U142" i="4"/>
  <c r="AC142" i="4"/>
  <c r="O142" i="4"/>
  <c r="W142" i="4"/>
  <c r="Q142" i="4"/>
  <c r="Y142" i="4"/>
  <c r="AA140" i="4"/>
  <c r="A4" i="7"/>
  <c r="A2" i="7"/>
  <c r="A1" i="7"/>
  <c r="D9" i="9"/>
  <c r="E9" i="9" s="1"/>
  <c r="A3" i="8"/>
  <c r="BW192" i="4" l="1"/>
  <c r="BW198" i="4"/>
  <c r="BW141" i="4"/>
  <c r="BW157" i="4"/>
  <c r="BW194" i="4"/>
  <c r="BW244" i="4"/>
  <c r="BW218" i="4"/>
  <c r="BW236" i="4"/>
  <c r="BW161" i="4"/>
  <c r="BW206" i="4"/>
  <c r="BW163" i="4"/>
  <c r="BW242" i="4"/>
  <c r="BW159" i="4"/>
  <c r="BW234" i="4"/>
  <c r="BW165" i="4"/>
  <c r="BW196" i="4"/>
  <c r="BW152" i="4"/>
  <c r="BW210" i="4"/>
  <c r="BW142" i="4"/>
  <c r="BW140" i="4"/>
  <c r="BW149" i="4"/>
  <c r="BW144" i="4"/>
  <c r="BW188" i="4"/>
  <c r="BW200" i="4"/>
  <c r="BW208" i="4"/>
  <c r="BW174" i="4"/>
  <c r="BW212" i="4"/>
  <c r="BW220" i="4"/>
  <c r="BW191" i="4"/>
  <c r="BW224" i="4"/>
  <c r="BW240" i="4"/>
  <c r="BW187" i="4"/>
  <c r="BW225" i="4"/>
  <c r="BW154" i="4"/>
  <c r="BW202" i="4"/>
  <c r="BW214" i="4"/>
  <c r="BW230" i="4"/>
  <c r="BW235" i="4"/>
  <c r="BW238" i="4"/>
  <c r="BW145" i="4"/>
  <c r="BW146" i="4"/>
  <c r="BW148" i="4"/>
  <c r="BW169" i="4"/>
  <c r="BW190" i="4"/>
  <c r="BW204" i="4"/>
  <c r="BW199" i="4"/>
  <c r="BW226" i="4"/>
  <c r="BW232" i="4"/>
  <c r="BW150" i="4"/>
  <c r="BW243" i="4"/>
  <c r="BW143" i="4"/>
  <c r="BW151" i="4"/>
  <c r="BW162" i="4"/>
  <c r="BW171" i="4"/>
  <c r="BW178" i="4"/>
  <c r="BW186" i="4"/>
  <c r="BW168" i="4"/>
  <c r="BW193" i="4"/>
  <c r="BW197" i="4"/>
  <c r="BW201" i="4"/>
  <c r="BW205" i="4"/>
  <c r="BW180" i="4"/>
  <c r="BW185" i="4"/>
  <c r="BW216" i="4"/>
  <c r="BW221" i="4"/>
  <c r="BW176" i="4"/>
  <c r="BW245" i="4"/>
  <c r="BW153" i="4"/>
  <c r="BW181" i="4"/>
  <c r="BW147" i="4"/>
  <c r="BW175" i="4"/>
  <c r="BW166" i="4"/>
  <c r="BW182" i="4"/>
  <c r="BW158" i="4"/>
  <c r="BW177" i="4"/>
  <c r="BW184" i="4"/>
  <c r="BW189" i="4"/>
  <c r="BW195" i="4"/>
  <c r="BW203" i="4"/>
  <c r="BW215" i="4"/>
  <c r="BW222" i="4"/>
  <c r="BW207" i="4"/>
  <c r="BW219" i="4"/>
  <c r="BW211" i="4"/>
  <c r="BW229" i="4"/>
  <c r="BW209" i="4"/>
  <c r="BW217" i="4"/>
  <c r="BW231" i="4"/>
  <c r="BW239" i="4"/>
  <c r="BW241" i="4"/>
  <c r="BW223" i="4"/>
  <c r="BW237" i="4"/>
  <c r="BW213" i="4"/>
  <c r="BW156" i="4"/>
  <c r="BW170" i="4"/>
  <c r="BW179" i="4"/>
  <c r="BW183" i="4"/>
  <c r="BW160" i="4"/>
  <c r="BW172" i="4"/>
  <c r="BW173" i="4"/>
  <c r="BW164" i="4"/>
  <c r="BW155" i="4"/>
  <c r="BW228" i="4"/>
  <c r="BW167" i="4"/>
  <c r="BW233" i="4"/>
  <c r="BW227" i="4"/>
  <c r="A3" i="11"/>
  <c r="B8" i="7"/>
  <c r="F57" i="4"/>
  <c r="A2" i="8"/>
  <c r="AP136" i="4" l="1"/>
  <c r="AN136" i="4"/>
  <c r="AL136" i="4"/>
  <c r="AJ136" i="4"/>
  <c r="AH136" i="4"/>
  <c r="AF136" i="4"/>
  <c r="AD136" i="4"/>
  <c r="AB136" i="4"/>
  <c r="Z136" i="4"/>
  <c r="X136" i="4"/>
  <c r="V136" i="4"/>
  <c r="T136" i="4"/>
  <c r="R136" i="4"/>
  <c r="P136" i="4"/>
  <c r="N136" i="4"/>
  <c r="L136" i="4"/>
  <c r="BK54" i="4"/>
  <c r="BK53" i="4"/>
  <c r="BI54" i="4"/>
  <c r="BP136" i="4" s="1"/>
  <c r="BI53" i="4"/>
  <c r="BP135" i="4" s="1"/>
  <c r="BG54" i="4"/>
  <c r="BN136" i="4" s="1"/>
  <c r="BG53" i="4"/>
  <c r="BN135" i="4" s="1"/>
  <c r="BE54" i="4"/>
  <c r="BL136" i="4" s="1"/>
  <c r="BE53" i="4"/>
  <c r="BL135" i="4" s="1"/>
  <c r="BC54" i="4"/>
  <c r="BJ136" i="4" s="1"/>
  <c r="BC53" i="4"/>
  <c r="BJ135" i="4" s="1"/>
  <c r="BA54" i="4"/>
  <c r="BH136" i="4" s="1"/>
  <c r="BA53" i="4"/>
  <c r="BH135" i="4" s="1"/>
  <c r="AY54" i="4"/>
  <c r="BF136" i="4" s="1"/>
  <c r="AY53" i="4"/>
  <c r="BF135" i="4" s="1"/>
  <c r="AW54" i="4"/>
  <c r="BD136" i="4" s="1"/>
  <c r="AW53" i="4"/>
  <c r="BD135" i="4" s="1"/>
  <c r="AU54" i="4"/>
  <c r="BB136" i="4" s="1"/>
  <c r="AU53" i="4"/>
  <c r="BB135" i="4" s="1"/>
  <c r="AS54" i="4"/>
  <c r="AZ136" i="4" s="1"/>
  <c r="AS53" i="4"/>
  <c r="AZ135" i="4" s="1"/>
  <c r="AQ54" i="4"/>
  <c r="AX136" i="4" s="1"/>
  <c r="AQ53" i="4"/>
  <c r="AX135" i="4" s="1"/>
  <c r="AO54" i="4"/>
  <c r="AV136" i="4" s="1"/>
  <c r="AO53" i="4"/>
  <c r="AV135" i="4" s="1"/>
  <c r="AM54" i="4"/>
  <c r="AT136" i="4" s="1"/>
  <c r="AM53" i="4"/>
  <c r="AT135" i="4" s="1"/>
  <c r="AK54" i="4"/>
  <c r="AR136" i="4" s="1"/>
  <c r="AK53" i="4"/>
  <c r="AR135" i="4" s="1"/>
  <c r="AI54" i="4"/>
  <c r="AI53" i="4"/>
  <c r="AP135" i="4" s="1"/>
  <c r="AG54" i="4"/>
  <c r="AG53" i="4"/>
  <c r="AN135" i="4" s="1"/>
  <c r="AE54" i="4"/>
  <c r="AE53" i="4"/>
  <c r="AL135" i="4" s="1"/>
  <c r="AC54" i="4"/>
  <c r="AC53" i="4"/>
  <c r="AJ135" i="4" s="1"/>
  <c r="AA54" i="4"/>
  <c r="AA53" i="4"/>
  <c r="AH135" i="4" s="1"/>
  <c r="Y54" i="4"/>
  <c r="Y53" i="4"/>
  <c r="AF135" i="4" s="1"/>
  <c r="W54" i="4"/>
  <c r="W53" i="4"/>
  <c r="AD135" i="4" s="1"/>
  <c r="U54" i="4"/>
  <c r="U53" i="4"/>
  <c r="AB135" i="4" s="1"/>
  <c r="S54" i="4"/>
  <c r="S53" i="4"/>
  <c r="Z135" i="4" s="1"/>
  <c r="Q54" i="4"/>
  <c r="Q53" i="4"/>
  <c r="X135" i="4" s="1"/>
  <c r="O54" i="4"/>
  <c r="O53" i="4"/>
  <c r="V135" i="4" s="1"/>
  <c r="M54" i="4"/>
  <c r="M53" i="4"/>
  <c r="T135" i="4" s="1"/>
  <c r="K54" i="4"/>
  <c r="K53" i="4"/>
  <c r="R135" i="4" s="1"/>
  <c r="G54" i="4"/>
  <c r="E54" i="4"/>
  <c r="C54" i="4"/>
  <c r="J136" i="4" s="1"/>
  <c r="I54" i="4"/>
  <c r="I53" i="4"/>
  <c r="P135" i="4" s="1"/>
  <c r="G53" i="4"/>
  <c r="N135" i="4" s="1"/>
  <c r="E53" i="4"/>
  <c r="L135" i="4" s="1"/>
  <c r="C53" i="4"/>
  <c r="J135" i="4" s="1"/>
  <c r="BR249" i="4"/>
  <c r="BV249" i="4" s="1"/>
  <c r="F249" i="4"/>
  <c r="I249" i="4" s="1"/>
  <c r="E249" i="4"/>
  <c r="BR248" i="4"/>
  <c r="BV248" i="4" s="1"/>
  <c r="F248" i="4"/>
  <c r="I248" i="4" s="1"/>
  <c r="E248" i="4"/>
  <c r="BR247" i="4"/>
  <c r="BV247" i="4" s="1"/>
  <c r="F247" i="4"/>
  <c r="I247" i="4" s="1"/>
  <c r="E247" i="4"/>
  <c r="BR246" i="4"/>
  <c r="F246" i="4"/>
  <c r="E246" i="4"/>
  <c r="BR139" i="4"/>
  <c r="BV139" i="4" s="1"/>
  <c r="F139" i="4"/>
  <c r="E139" i="4"/>
  <c r="BR138" i="4"/>
  <c r="BV138" i="4" s="1"/>
  <c r="F138" i="4"/>
  <c r="I138" i="4" s="1"/>
  <c r="E138" i="4"/>
  <c r="G129" i="4"/>
  <c r="B125" i="4"/>
  <c r="BK123" i="4"/>
  <c r="BM123" i="4" s="1"/>
  <c r="BJ123" i="4"/>
  <c r="BH123" i="4"/>
  <c r="BF123" i="4"/>
  <c r="BD123" i="4"/>
  <c r="BB123" i="4"/>
  <c r="AZ123" i="4"/>
  <c r="AX123" i="4"/>
  <c r="AV123" i="4"/>
  <c r="AT123" i="4"/>
  <c r="AR123" i="4"/>
  <c r="AP123" i="4"/>
  <c r="AN123" i="4"/>
  <c r="AL123" i="4"/>
  <c r="AJ123" i="4"/>
  <c r="AH123" i="4"/>
  <c r="AF123" i="4"/>
  <c r="AD123" i="4"/>
  <c r="AB123" i="4"/>
  <c r="Z123" i="4"/>
  <c r="X123" i="4"/>
  <c r="V123" i="4"/>
  <c r="T123" i="4"/>
  <c r="R123" i="4"/>
  <c r="P123" i="4"/>
  <c r="N123" i="4"/>
  <c r="L123" i="4"/>
  <c r="J123" i="4"/>
  <c r="H123" i="4"/>
  <c r="F123" i="4"/>
  <c r="D123" i="4"/>
  <c r="BK122" i="4"/>
  <c r="BM122" i="4" s="1"/>
  <c r="BJ122" i="4"/>
  <c r="BH122" i="4"/>
  <c r="BF122" i="4"/>
  <c r="BD122" i="4"/>
  <c r="BB122" i="4"/>
  <c r="AZ122" i="4"/>
  <c r="AX122" i="4"/>
  <c r="AV122" i="4"/>
  <c r="AT122" i="4"/>
  <c r="AR122" i="4"/>
  <c r="AP122" i="4"/>
  <c r="AN122" i="4"/>
  <c r="AL122" i="4"/>
  <c r="AJ122" i="4"/>
  <c r="AH122" i="4"/>
  <c r="AF122" i="4"/>
  <c r="AD122" i="4"/>
  <c r="AB122" i="4"/>
  <c r="Z122" i="4"/>
  <c r="X122" i="4"/>
  <c r="V122" i="4"/>
  <c r="T122" i="4"/>
  <c r="R122" i="4"/>
  <c r="P122" i="4"/>
  <c r="N122" i="4"/>
  <c r="L122" i="4"/>
  <c r="J122" i="4"/>
  <c r="H122" i="4"/>
  <c r="F122" i="4"/>
  <c r="D122" i="4"/>
  <c r="BK121" i="4"/>
  <c r="BM121" i="4" s="1"/>
  <c r="BJ121" i="4"/>
  <c r="BH121" i="4"/>
  <c r="BF121" i="4"/>
  <c r="BD121" i="4"/>
  <c r="BB121" i="4"/>
  <c r="AZ121" i="4"/>
  <c r="AX121" i="4"/>
  <c r="AV121" i="4"/>
  <c r="AT121" i="4"/>
  <c r="AR121" i="4"/>
  <c r="AP121" i="4"/>
  <c r="AN121" i="4"/>
  <c r="AL121" i="4"/>
  <c r="AJ121" i="4"/>
  <c r="AH121" i="4"/>
  <c r="AF121" i="4"/>
  <c r="AD121" i="4"/>
  <c r="AB121" i="4"/>
  <c r="Z121" i="4"/>
  <c r="X121" i="4"/>
  <c r="V121" i="4"/>
  <c r="T121" i="4"/>
  <c r="R121" i="4"/>
  <c r="P121" i="4"/>
  <c r="N121" i="4"/>
  <c r="L121" i="4"/>
  <c r="J121" i="4"/>
  <c r="H121" i="4"/>
  <c r="F121" i="4"/>
  <c r="D121" i="4"/>
  <c r="BK120" i="4"/>
  <c r="BM120" i="4" s="1"/>
  <c r="BJ120" i="4"/>
  <c r="BH120" i="4"/>
  <c r="BF120" i="4"/>
  <c r="BD120" i="4"/>
  <c r="BB120" i="4"/>
  <c r="AZ120" i="4"/>
  <c r="AX120" i="4"/>
  <c r="AV120" i="4"/>
  <c r="AT120" i="4"/>
  <c r="AR120" i="4"/>
  <c r="AP120" i="4"/>
  <c r="AN120" i="4"/>
  <c r="AL120" i="4"/>
  <c r="AJ120" i="4"/>
  <c r="AH120" i="4"/>
  <c r="AF120" i="4"/>
  <c r="AD120" i="4"/>
  <c r="AB120" i="4"/>
  <c r="Z120" i="4"/>
  <c r="X120" i="4"/>
  <c r="V120" i="4"/>
  <c r="T120" i="4"/>
  <c r="R120" i="4"/>
  <c r="P120" i="4"/>
  <c r="N120" i="4"/>
  <c r="L120" i="4"/>
  <c r="J120" i="4"/>
  <c r="H120" i="4"/>
  <c r="F120" i="4"/>
  <c r="D120" i="4"/>
  <c r="BK119" i="4"/>
  <c r="BM119" i="4" s="1"/>
  <c r="BJ119" i="4"/>
  <c r="BH119" i="4"/>
  <c r="BF119" i="4"/>
  <c r="BD119" i="4"/>
  <c r="BB119" i="4"/>
  <c r="AZ119" i="4"/>
  <c r="AX119" i="4"/>
  <c r="AV119" i="4"/>
  <c r="AT119" i="4"/>
  <c r="AR119" i="4"/>
  <c r="AP119" i="4"/>
  <c r="AN119" i="4"/>
  <c r="AL119" i="4"/>
  <c r="AJ119" i="4"/>
  <c r="AH119" i="4"/>
  <c r="AF119" i="4"/>
  <c r="AD119" i="4"/>
  <c r="AB119" i="4"/>
  <c r="Z119" i="4"/>
  <c r="X119" i="4"/>
  <c r="V119" i="4"/>
  <c r="T119" i="4"/>
  <c r="R119" i="4"/>
  <c r="P119" i="4"/>
  <c r="N119" i="4"/>
  <c r="L119" i="4"/>
  <c r="J119" i="4"/>
  <c r="H119" i="4"/>
  <c r="F119" i="4"/>
  <c r="D119" i="4"/>
  <c r="BK118" i="4"/>
  <c r="BM118" i="4" s="1"/>
  <c r="BJ118" i="4"/>
  <c r="BH118" i="4"/>
  <c r="BF118" i="4"/>
  <c r="BD118" i="4"/>
  <c r="BB118" i="4"/>
  <c r="AZ118" i="4"/>
  <c r="AX118" i="4"/>
  <c r="AV118" i="4"/>
  <c r="AT118" i="4"/>
  <c r="AR118" i="4"/>
  <c r="AP118" i="4"/>
  <c r="AN118" i="4"/>
  <c r="AL118" i="4"/>
  <c r="AJ118" i="4"/>
  <c r="AH118" i="4"/>
  <c r="AF118" i="4"/>
  <c r="AD118" i="4"/>
  <c r="AB118" i="4"/>
  <c r="Z118" i="4"/>
  <c r="X118" i="4"/>
  <c r="V118" i="4"/>
  <c r="T118" i="4"/>
  <c r="R118" i="4"/>
  <c r="P118" i="4"/>
  <c r="N118" i="4"/>
  <c r="L118" i="4"/>
  <c r="J118" i="4"/>
  <c r="H118" i="4"/>
  <c r="F118" i="4"/>
  <c r="D118" i="4"/>
  <c r="BK117" i="4"/>
  <c r="BM117" i="4" s="1"/>
  <c r="BJ117" i="4"/>
  <c r="BH117" i="4"/>
  <c r="BF117" i="4"/>
  <c r="BD117" i="4"/>
  <c r="BB117" i="4"/>
  <c r="AZ117" i="4"/>
  <c r="AX117" i="4"/>
  <c r="AV117" i="4"/>
  <c r="AT117" i="4"/>
  <c r="AR117" i="4"/>
  <c r="AP117" i="4"/>
  <c r="AN117" i="4"/>
  <c r="AL117" i="4"/>
  <c r="AJ117" i="4"/>
  <c r="AH117" i="4"/>
  <c r="AF117" i="4"/>
  <c r="AD117" i="4"/>
  <c r="AB117" i="4"/>
  <c r="Z117" i="4"/>
  <c r="X117" i="4"/>
  <c r="V117" i="4"/>
  <c r="T117" i="4"/>
  <c r="R117" i="4"/>
  <c r="P117" i="4"/>
  <c r="N117" i="4"/>
  <c r="L117" i="4"/>
  <c r="J117" i="4"/>
  <c r="H117" i="4"/>
  <c r="F117" i="4"/>
  <c r="D117" i="4"/>
  <c r="BK116" i="4"/>
  <c r="BM116" i="4" s="1"/>
  <c r="BJ116" i="4"/>
  <c r="BH116" i="4"/>
  <c r="BF116" i="4"/>
  <c r="BD116" i="4"/>
  <c r="BB116" i="4"/>
  <c r="AZ116" i="4"/>
  <c r="AX116" i="4"/>
  <c r="AV116" i="4"/>
  <c r="AT116" i="4"/>
  <c r="AR116" i="4"/>
  <c r="AP116" i="4"/>
  <c r="AN116" i="4"/>
  <c r="AL116" i="4"/>
  <c r="AJ116" i="4"/>
  <c r="AH116" i="4"/>
  <c r="AF116" i="4"/>
  <c r="AD116" i="4"/>
  <c r="AB116" i="4"/>
  <c r="Z116" i="4"/>
  <c r="X116" i="4"/>
  <c r="V116" i="4"/>
  <c r="T116" i="4"/>
  <c r="R116" i="4"/>
  <c r="P116" i="4"/>
  <c r="N116" i="4"/>
  <c r="L116" i="4"/>
  <c r="J116" i="4"/>
  <c r="H116" i="4"/>
  <c r="F116" i="4"/>
  <c r="D116" i="4"/>
  <c r="BK115" i="4"/>
  <c r="BM115" i="4" s="1"/>
  <c r="BJ115" i="4"/>
  <c r="BH115" i="4"/>
  <c r="BF115" i="4"/>
  <c r="BD115" i="4"/>
  <c r="BB115" i="4"/>
  <c r="AZ115" i="4"/>
  <c r="AX115" i="4"/>
  <c r="AV115" i="4"/>
  <c r="AT115" i="4"/>
  <c r="AR115" i="4"/>
  <c r="AP115" i="4"/>
  <c r="AN115" i="4"/>
  <c r="AL115" i="4"/>
  <c r="AJ115" i="4"/>
  <c r="AH115" i="4"/>
  <c r="AF115" i="4"/>
  <c r="AD115" i="4"/>
  <c r="AB115" i="4"/>
  <c r="Z115" i="4"/>
  <c r="X115" i="4"/>
  <c r="V115" i="4"/>
  <c r="T115" i="4"/>
  <c r="R115" i="4"/>
  <c r="P115" i="4"/>
  <c r="N115" i="4"/>
  <c r="L115" i="4"/>
  <c r="J115" i="4"/>
  <c r="H115" i="4"/>
  <c r="F115" i="4"/>
  <c r="D115" i="4"/>
  <c r="BK114" i="4"/>
  <c r="BM114" i="4" s="1"/>
  <c r="BJ114" i="4"/>
  <c r="BH114" i="4"/>
  <c r="BF114" i="4"/>
  <c r="BD114" i="4"/>
  <c r="BB114" i="4"/>
  <c r="AZ114" i="4"/>
  <c r="AX114" i="4"/>
  <c r="AV114" i="4"/>
  <c r="AT114" i="4"/>
  <c r="AR114" i="4"/>
  <c r="AP114" i="4"/>
  <c r="AN114" i="4"/>
  <c r="AL114" i="4"/>
  <c r="AJ114" i="4"/>
  <c r="AH114" i="4"/>
  <c r="AF114" i="4"/>
  <c r="AD114" i="4"/>
  <c r="AB114" i="4"/>
  <c r="Z114" i="4"/>
  <c r="X114" i="4"/>
  <c r="V114" i="4"/>
  <c r="T114" i="4"/>
  <c r="R114" i="4"/>
  <c r="P114" i="4"/>
  <c r="N114" i="4"/>
  <c r="L114" i="4"/>
  <c r="J114" i="4"/>
  <c r="H114" i="4"/>
  <c r="F114" i="4"/>
  <c r="D114" i="4"/>
  <c r="BK113" i="4"/>
  <c r="BM113" i="4" s="1"/>
  <c r="BJ113" i="4"/>
  <c r="BH113" i="4"/>
  <c r="BF113" i="4"/>
  <c r="BD113" i="4"/>
  <c r="BB113" i="4"/>
  <c r="AZ113" i="4"/>
  <c r="AX113" i="4"/>
  <c r="AV113" i="4"/>
  <c r="AT113" i="4"/>
  <c r="AR113" i="4"/>
  <c r="AP113" i="4"/>
  <c r="AN113" i="4"/>
  <c r="AL113" i="4"/>
  <c r="AJ113" i="4"/>
  <c r="AH113" i="4"/>
  <c r="AF113" i="4"/>
  <c r="AD113" i="4"/>
  <c r="AB113" i="4"/>
  <c r="Z113" i="4"/>
  <c r="X113" i="4"/>
  <c r="V113" i="4"/>
  <c r="T113" i="4"/>
  <c r="R113" i="4"/>
  <c r="P113" i="4"/>
  <c r="N113" i="4"/>
  <c r="L113" i="4"/>
  <c r="J113" i="4"/>
  <c r="H113" i="4"/>
  <c r="F113" i="4"/>
  <c r="D113" i="4"/>
  <c r="BK112" i="4"/>
  <c r="BM112" i="4" s="1"/>
  <c r="BJ112" i="4"/>
  <c r="BH112" i="4"/>
  <c r="BF112" i="4"/>
  <c r="BD112" i="4"/>
  <c r="BB112" i="4"/>
  <c r="AZ112" i="4"/>
  <c r="AX112" i="4"/>
  <c r="AV112" i="4"/>
  <c r="AT112" i="4"/>
  <c r="AR112" i="4"/>
  <c r="AP112" i="4"/>
  <c r="AN112" i="4"/>
  <c r="AL112" i="4"/>
  <c r="AJ112" i="4"/>
  <c r="AH112" i="4"/>
  <c r="AF112" i="4"/>
  <c r="AD112" i="4"/>
  <c r="AB112" i="4"/>
  <c r="Z112" i="4"/>
  <c r="X112" i="4"/>
  <c r="V112" i="4"/>
  <c r="T112" i="4"/>
  <c r="R112" i="4"/>
  <c r="P112" i="4"/>
  <c r="N112" i="4"/>
  <c r="L112" i="4"/>
  <c r="J112" i="4"/>
  <c r="H112" i="4"/>
  <c r="F112" i="4"/>
  <c r="D112" i="4"/>
  <c r="BK111" i="4"/>
  <c r="BM111" i="4" s="1"/>
  <c r="BJ111" i="4"/>
  <c r="BH111" i="4"/>
  <c r="BF111" i="4"/>
  <c r="BD111" i="4"/>
  <c r="BB111" i="4"/>
  <c r="AZ111" i="4"/>
  <c r="AX111" i="4"/>
  <c r="AV111" i="4"/>
  <c r="AT111" i="4"/>
  <c r="AR111" i="4"/>
  <c r="AP111" i="4"/>
  <c r="AN111" i="4"/>
  <c r="AL111" i="4"/>
  <c r="AJ111" i="4"/>
  <c r="AH111" i="4"/>
  <c r="AF111" i="4"/>
  <c r="AD111" i="4"/>
  <c r="AB111" i="4"/>
  <c r="Z111" i="4"/>
  <c r="X111" i="4"/>
  <c r="V111" i="4"/>
  <c r="T111" i="4"/>
  <c r="R111" i="4"/>
  <c r="P111" i="4"/>
  <c r="N111" i="4"/>
  <c r="L111" i="4"/>
  <c r="J111" i="4"/>
  <c r="H111" i="4"/>
  <c r="F111" i="4"/>
  <c r="D111" i="4"/>
  <c r="BK110" i="4"/>
  <c r="BM110" i="4" s="1"/>
  <c r="BJ110" i="4"/>
  <c r="BH110" i="4"/>
  <c r="BF110" i="4"/>
  <c r="BD110" i="4"/>
  <c r="BB110" i="4"/>
  <c r="AZ110" i="4"/>
  <c r="AX110" i="4"/>
  <c r="AV110" i="4"/>
  <c r="AT110" i="4"/>
  <c r="AR110" i="4"/>
  <c r="AP110" i="4"/>
  <c r="AN110" i="4"/>
  <c r="AL110" i="4"/>
  <c r="AJ110" i="4"/>
  <c r="AH110" i="4"/>
  <c r="AF110" i="4"/>
  <c r="AD110" i="4"/>
  <c r="AB110" i="4"/>
  <c r="Z110" i="4"/>
  <c r="X110" i="4"/>
  <c r="V110" i="4"/>
  <c r="T110" i="4"/>
  <c r="R110" i="4"/>
  <c r="P110" i="4"/>
  <c r="N110" i="4"/>
  <c r="L110" i="4"/>
  <c r="J110" i="4"/>
  <c r="H110" i="4"/>
  <c r="F110" i="4"/>
  <c r="D110" i="4"/>
  <c r="BK109" i="4"/>
  <c r="BM109" i="4" s="1"/>
  <c r="BJ109" i="4"/>
  <c r="BH109" i="4"/>
  <c r="BF109" i="4"/>
  <c r="BD109" i="4"/>
  <c r="BB109" i="4"/>
  <c r="AZ109" i="4"/>
  <c r="AX109" i="4"/>
  <c r="AV109" i="4"/>
  <c r="AT109" i="4"/>
  <c r="AR109" i="4"/>
  <c r="AP109" i="4"/>
  <c r="AN109" i="4"/>
  <c r="AL109" i="4"/>
  <c r="AJ109" i="4"/>
  <c r="AH109" i="4"/>
  <c r="AF109" i="4"/>
  <c r="AD109" i="4"/>
  <c r="AB109" i="4"/>
  <c r="Z109" i="4"/>
  <c r="X109" i="4"/>
  <c r="V109" i="4"/>
  <c r="T109" i="4"/>
  <c r="R109" i="4"/>
  <c r="P109" i="4"/>
  <c r="N109" i="4"/>
  <c r="L109" i="4"/>
  <c r="J109" i="4"/>
  <c r="H109" i="4"/>
  <c r="F109" i="4"/>
  <c r="D109" i="4"/>
  <c r="BK108" i="4"/>
  <c r="BM108" i="4" s="1"/>
  <c r="BJ108" i="4"/>
  <c r="BH108" i="4"/>
  <c r="BF108" i="4"/>
  <c r="BD108" i="4"/>
  <c r="BB108" i="4"/>
  <c r="AZ108" i="4"/>
  <c r="AX108" i="4"/>
  <c r="AV108" i="4"/>
  <c r="AT108" i="4"/>
  <c r="AR108" i="4"/>
  <c r="AP108" i="4"/>
  <c r="AN108" i="4"/>
  <c r="AL108" i="4"/>
  <c r="AJ108" i="4"/>
  <c r="AH108" i="4"/>
  <c r="AF108" i="4"/>
  <c r="AD108" i="4"/>
  <c r="AB108" i="4"/>
  <c r="Z108" i="4"/>
  <c r="X108" i="4"/>
  <c r="V108" i="4"/>
  <c r="T108" i="4"/>
  <c r="R108" i="4"/>
  <c r="P108" i="4"/>
  <c r="N108" i="4"/>
  <c r="L108" i="4"/>
  <c r="J108" i="4"/>
  <c r="H108" i="4"/>
  <c r="F108" i="4"/>
  <c r="D108" i="4"/>
  <c r="BK107" i="4"/>
  <c r="BM107" i="4" s="1"/>
  <c r="BJ107" i="4"/>
  <c r="BH107" i="4"/>
  <c r="BF107" i="4"/>
  <c r="BD107" i="4"/>
  <c r="BB107" i="4"/>
  <c r="AZ107" i="4"/>
  <c r="AX107" i="4"/>
  <c r="AV107" i="4"/>
  <c r="AT107" i="4"/>
  <c r="AR107" i="4"/>
  <c r="AP107" i="4"/>
  <c r="AN107" i="4"/>
  <c r="AL107" i="4"/>
  <c r="AJ107" i="4"/>
  <c r="AH107" i="4"/>
  <c r="AF107" i="4"/>
  <c r="AD107" i="4"/>
  <c r="AB107" i="4"/>
  <c r="Z107" i="4"/>
  <c r="X107" i="4"/>
  <c r="V107" i="4"/>
  <c r="T107" i="4"/>
  <c r="R107" i="4"/>
  <c r="P107" i="4"/>
  <c r="N107" i="4"/>
  <c r="L107" i="4"/>
  <c r="J107" i="4"/>
  <c r="H107" i="4"/>
  <c r="F107" i="4"/>
  <c r="D107" i="4"/>
  <c r="BK106" i="4"/>
  <c r="BM106" i="4" s="1"/>
  <c r="BJ106" i="4"/>
  <c r="BH106" i="4"/>
  <c r="BF106" i="4"/>
  <c r="BD106" i="4"/>
  <c r="BB106" i="4"/>
  <c r="AZ106" i="4"/>
  <c r="AX106" i="4"/>
  <c r="AV106" i="4"/>
  <c r="AT106" i="4"/>
  <c r="AR106" i="4"/>
  <c r="AP106" i="4"/>
  <c r="AN106" i="4"/>
  <c r="AL106" i="4"/>
  <c r="AJ106" i="4"/>
  <c r="AH106" i="4"/>
  <c r="AF106" i="4"/>
  <c r="AD106" i="4"/>
  <c r="AB106" i="4"/>
  <c r="Z106" i="4"/>
  <c r="X106" i="4"/>
  <c r="V106" i="4"/>
  <c r="T106" i="4"/>
  <c r="R106" i="4"/>
  <c r="P106" i="4"/>
  <c r="N106" i="4"/>
  <c r="L106" i="4"/>
  <c r="J106" i="4"/>
  <c r="H106" i="4"/>
  <c r="F106" i="4"/>
  <c r="D106" i="4"/>
  <c r="BK105" i="4"/>
  <c r="BM105" i="4" s="1"/>
  <c r="BJ105" i="4"/>
  <c r="BH105" i="4"/>
  <c r="BF105" i="4"/>
  <c r="BD105" i="4"/>
  <c r="BB105" i="4"/>
  <c r="AZ105" i="4"/>
  <c r="AX105" i="4"/>
  <c r="AV105" i="4"/>
  <c r="AT105" i="4"/>
  <c r="AR105" i="4"/>
  <c r="AP105" i="4"/>
  <c r="AN105" i="4"/>
  <c r="AL105" i="4"/>
  <c r="AJ105" i="4"/>
  <c r="AH105" i="4"/>
  <c r="AF105" i="4"/>
  <c r="AD105" i="4"/>
  <c r="AB105" i="4"/>
  <c r="Z105" i="4"/>
  <c r="X105" i="4"/>
  <c r="V105" i="4"/>
  <c r="T105" i="4"/>
  <c r="R105" i="4"/>
  <c r="P105" i="4"/>
  <c r="N105" i="4"/>
  <c r="L105" i="4"/>
  <c r="J105" i="4"/>
  <c r="H105" i="4"/>
  <c r="F105" i="4"/>
  <c r="D105" i="4"/>
  <c r="BK104" i="4"/>
  <c r="BM104" i="4" s="1"/>
  <c r="BJ104" i="4"/>
  <c r="BH104" i="4"/>
  <c r="BF104" i="4"/>
  <c r="BD104" i="4"/>
  <c r="BB104" i="4"/>
  <c r="AZ104" i="4"/>
  <c r="AX104" i="4"/>
  <c r="AV104" i="4"/>
  <c r="AT104" i="4"/>
  <c r="AR104" i="4"/>
  <c r="AP104" i="4"/>
  <c r="AN104" i="4"/>
  <c r="AL104" i="4"/>
  <c r="AJ104" i="4"/>
  <c r="AH104" i="4"/>
  <c r="AF104" i="4"/>
  <c r="AD104" i="4"/>
  <c r="AB104" i="4"/>
  <c r="Z104" i="4"/>
  <c r="X104" i="4"/>
  <c r="V104" i="4"/>
  <c r="T104" i="4"/>
  <c r="R104" i="4"/>
  <c r="P104" i="4"/>
  <c r="N104" i="4"/>
  <c r="L104" i="4"/>
  <c r="J104" i="4"/>
  <c r="H104" i="4"/>
  <c r="F104" i="4"/>
  <c r="D104" i="4"/>
  <c r="BK103" i="4"/>
  <c r="BM103" i="4" s="1"/>
  <c r="BJ103" i="4"/>
  <c r="BH103" i="4"/>
  <c r="BF103" i="4"/>
  <c r="BD103" i="4"/>
  <c r="BB103" i="4"/>
  <c r="AZ103" i="4"/>
  <c r="AX103" i="4"/>
  <c r="AV103" i="4"/>
  <c r="AT103" i="4"/>
  <c r="AR103" i="4"/>
  <c r="AP103" i="4"/>
  <c r="AN103" i="4"/>
  <c r="AL103" i="4"/>
  <c r="AJ103" i="4"/>
  <c r="AH103" i="4"/>
  <c r="AF103" i="4"/>
  <c r="AD103" i="4"/>
  <c r="AB103" i="4"/>
  <c r="Z103" i="4"/>
  <c r="X103" i="4"/>
  <c r="V103" i="4"/>
  <c r="T103" i="4"/>
  <c r="R103" i="4"/>
  <c r="P103" i="4"/>
  <c r="N103" i="4"/>
  <c r="L103" i="4"/>
  <c r="J103" i="4"/>
  <c r="H103" i="4"/>
  <c r="F103" i="4"/>
  <c r="D103" i="4"/>
  <c r="BK102" i="4"/>
  <c r="BM102" i="4" s="1"/>
  <c r="BJ102" i="4"/>
  <c r="BH102" i="4"/>
  <c r="BF102" i="4"/>
  <c r="BD102" i="4"/>
  <c r="BB102" i="4"/>
  <c r="AZ102" i="4"/>
  <c r="AX102" i="4"/>
  <c r="AV102" i="4"/>
  <c r="AT102" i="4"/>
  <c r="AR102" i="4"/>
  <c r="AP102" i="4"/>
  <c r="AN102" i="4"/>
  <c r="AL102" i="4"/>
  <c r="AJ102" i="4"/>
  <c r="AH102" i="4"/>
  <c r="AF102" i="4"/>
  <c r="AD102" i="4"/>
  <c r="AB102" i="4"/>
  <c r="Z102" i="4"/>
  <c r="X102" i="4"/>
  <c r="V102" i="4"/>
  <c r="T102" i="4"/>
  <c r="R102" i="4"/>
  <c r="P102" i="4"/>
  <c r="N102" i="4"/>
  <c r="L102" i="4"/>
  <c r="J102" i="4"/>
  <c r="H102" i="4"/>
  <c r="F102" i="4"/>
  <c r="D102" i="4"/>
  <c r="BK101" i="4"/>
  <c r="BM101" i="4" s="1"/>
  <c r="BJ101" i="4"/>
  <c r="BH101" i="4"/>
  <c r="BF101" i="4"/>
  <c r="BD101" i="4"/>
  <c r="BB101" i="4"/>
  <c r="AZ101" i="4"/>
  <c r="AX101" i="4"/>
  <c r="AV101" i="4"/>
  <c r="AT101" i="4"/>
  <c r="AR101" i="4"/>
  <c r="AP101" i="4"/>
  <c r="AN101" i="4"/>
  <c r="AL101" i="4"/>
  <c r="AJ101" i="4"/>
  <c r="AH101" i="4"/>
  <c r="AF101" i="4"/>
  <c r="AD101" i="4"/>
  <c r="AB101" i="4"/>
  <c r="Z101" i="4"/>
  <c r="X101" i="4"/>
  <c r="V101" i="4"/>
  <c r="T101" i="4"/>
  <c r="R101" i="4"/>
  <c r="P101" i="4"/>
  <c r="N101" i="4"/>
  <c r="L101" i="4"/>
  <c r="J101" i="4"/>
  <c r="H101" i="4"/>
  <c r="F101" i="4"/>
  <c r="D101" i="4"/>
  <c r="BK100" i="4"/>
  <c r="BM100" i="4" s="1"/>
  <c r="BJ100" i="4"/>
  <c r="BH100" i="4"/>
  <c r="BF100" i="4"/>
  <c r="BD100" i="4"/>
  <c r="BB100" i="4"/>
  <c r="AZ100" i="4"/>
  <c r="AX100" i="4"/>
  <c r="AV100" i="4"/>
  <c r="AT100" i="4"/>
  <c r="AR100" i="4"/>
  <c r="AP100" i="4"/>
  <c r="AN100" i="4"/>
  <c r="AL100" i="4"/>
  <c r="AJ100" i="4"/>
  <c r="AH100" i="4"/>
  <c r="AF100" i="4"/>
  <c r="AD100" i="4"/>
  <c r="AB100" i="4"/>
  <c r="Z100" i="4"/>
  <c r="X100" i="4"/>
  <c r="V100" i="4"/>
  <c r="T100" i="4"/>
  <c r="R100" i="4"/>
  <c r="P100" i="4"/>
  <c r="N100" i="4"/>
  <c r="L100" i="4"/>
  <c r="J100" i="4"/>
  <c r="H100" i="4"/>
  <c r="F100" i="4"/>
  <c r="D100" i="4"/>
  <c r="BK99" i="4"/>
  <c r="BM99" i="4" s="1"/>
  <c r="BJ99" i="4"/>
  <c r="BH99" i="4"/>
  <c r="BF99" i="4"/>
  <c r="BD99" i="4"/>
  <c r="BB99" i="4"/>
  <c r="AZ99" i="4"/>
  <c r="AX99" i="4"/>
  <c r="AV99" i="4"/>
  <c r="AT99" i="4"/>
  <c r="AR99" i="4"/>
  <c r="AP99" i="4"/>
  <c r="AN99" i="4"/>
  <c r="AL99" i="4"/>
  <c r="AJ99" i="4"/>
  <c r="AH99" i="4"/>
  <c r="AF99" i="4"/>
  <c r="AD99" i="4"/>
  <c r="AB99" i="4"/>
  <c r="Z99" i="4"/>
  <c r="X99" i="4"/>
  <c r="V99" i="4"/>
  <c r="T99" i="4"/>
  <c r="R99" i="4"/>
  <c r="P99" i="4"/>
  <c r="N99" i="4"/>
  <c r="L99" i="4"/>
  <c r="J99" i="4"/>
  <c r="H99" i="4"/>
  <c r="F99" i="4"/>
  <c r="D99" i="4"/>
  <c r="BK98" i="4"/>
  <c r="BM98" i="4" s="1"/>
  <c r="BJ98" i="4"/>
  <c r="BH98" i="4"/>
  <c r="BF98" i="4"/>
  <c r="BD98" i="4"/>
  <c r="BB98" i="4"/>
  <c r="AZ98" i="4"/>
  <c r="AX98" i="4"/>
  <c r="AV98" i="4"/>
  <c r="AT98" i="4"/>
  <c r="AR98" i="4"/>
  <c r="AP98" i="4"/>
  <c r="AN98" i="4"/>
  <c r="AL98" i="4"/>
  <c r="AJ98" i="4"/>
  <c r="AH98" i="4"/>
  <c r="AF98" i="4"/>
  <c r="AD98" i="4"/>
  <c r="AB98" i="4"/>
  <c r="Z98" i="4"/>
  <c r="X98" i="4"/>
  <c r="V98" i="4"/>
  <c r="T98" i="4"/>
  <c r="R98" i="4"/>
  <c r="P98" i="4"/>
  <c r="N98" i="4"/>
  <c r="L98" i="4"/>
  <c r="J98" i="4"/>
  <c r="H98" i="4"/>
  <c r="F98" i="4"/>
  <c r="D98" i="4"/>
  <c r="BK97" i="4"/>
  <c r="BM97" i="4" s="1"/>
  <c r="BJ97" i="4"/>
  <c r="BH97" i="4"/>
  <c r="BF97" i="4"/>
  <c r="BD97" i="4"/>
  <c r="BB97" i="4"/>
  <c r="AZ97" i="4"/>
  <c r="AX97" i="4"/>
  <c r="AV97" i="4"/>
  <c r="AT97" i="4"/>
  <c r="AR97" i="4"/>
  <c r="AP97" i="4"/>
  <c r="AN97" i="4"/>
  <c r="AL97" i="4"/>
  <c r="AJ97" i="4"/>
  <c r="AH97" i="4"/>
  <c r="AF97" i="4"/>
  <c r="AD97" i="4"/>
  <c r="AB97" i="4"/>
  <c r="Z97" i="4"/>
  <c r="X97" i="4"/>
  <c r="V97" i="4"/>
  <c r="T97" i="4"/>
  <c r="R97" i="4"/>
  <c r="P97" i="4"/>
  <c r="N97" i="4"/>
  <c r="L97" i="4"/>
  <c r="J97" i="4"/>
  <c r="H97" i="4"/>
  <c r="F97" i="4"/>
  <c r="D97" i="4"/>
  <c r="BK96" i="4"/>
  <c r="BM96" i="4" s="1"/>
  <c r="BJ96" i="4"/>
  <c r="BH96" i="4"/>
  <c r="BF96" i="4"/>
  <c r="BD96" i="4"/>
  <c r="BB96" i="4"/>
  <c r="AZ96" i="4"/>
  <c r="AX96" i="4"/>
  <c r="AV96" i="4"/>
  <c r="AT96" i="4"/>
  <c r="AR96" i="4"/>
  <c r="AP96" i="4"/>
  <c r="AN96" i="4"/>
  <c r="AL96" i="4"/>
  <c r="AJ96" i="4"/>
  <c r="AH96" i="4"/>
  <c r="AF96" i="4"/>
  <c r="AD96" i="4"/>
  <c r="AB96" i="4"/>
  <c r="Z96" i="4"/>
  <c r="X96" i="4"/>
  <c r="V96" i="4"/>
  <c r="T96" i="4"/>
  <c r="R96" i="4"/>
  <c r="P96" i="4"/>
  <c r="N96" i="4"/>
  <c r="L96" i="4"/>
  <c r="J96" i="4"/>
  <c r="H96" i="4"/>
  <c r="F96" i="4"/>
  <c r="D96" i="4"/>
  <c r="BK95" i="4"/>
  <c r="BM95" i="4" s="1"/>
  <c r="BJ95" i="4"/>
  <c r="BH95" i="4"/>
  <c r="BF95" i="4"/>
  <c r="BD95" i="4"/>
  <c r="BB95" i="4"/>
  <c r="AZ95" i="4"/>
  <c r="AX95" i="4"/>
  <c r="AV95" i="4"/>
  <c r="AT95" i="4"/>
  <c r="AR95" i="4"/>
  <c r="AP95" i="4"/>
  <c r="AN95" i="4"/>
  <c r="AL95" i="4"/>
  <c r="AJ95" i="4"/>
  <c r="AH95" i="4"/>
  <c r="AF95" i="4"/>
  <c r="AD95" i="4"/>
  <c r="AB95" i="4"/>
  <c r="Z95" i="4"/>
  <c r="X95" i="4"/>
  <c r="V95" i="4"/>
  <c r="T95" i="4"/>
  <c r="R95" i="4"/>
  <c r="P95" i="4"/>
  <c r="N95" i="4"/>
  <c r="L95" i="4"/>
  <c r="J95" i="4"/>
  <c r="H95" i="4"/>
  <c r="F95" i="4"/>
  <c r="D95" i="4"/>
  <c r="BK94" i="4"/>
  <c r="BM94" i="4" s="1"/>
  <c r="BJ94" i="4"/>
  <c r="BH94" i="4"/>
  <c r="BF94" i="4"/>
  <c r="BD94" i="4"/>
  <c r="BB94" i="4"/>
  <c r="AZ94" i="4"/>
  <c r="AX94" i="4"/>
  <c r="AV94" i="4"/>
  <c r="AT94" i="4"/>
  <c r="AR94" i="4"/>
  <c r="AP94" i="4"/>
  <c r="AN94" i="4"/>
  <c r="AL94" i="4"/>
  <c r="AJ94" i="4"/>
  <c r="AH94" i="4"/>
  <c r="AF94" i="4"/>
  <c r="AD94" i="4"/>
  <c r="AB94" i="4"/>
  <c r="Z94" i="4"/>
  <c r="X94" i="4"/>
  <c r="V94" i="4"/>
  <c r="T94" i="4"/>
  <c r="R94" i="4"/>
  <c r="P94" i="4"/>
  <c r="N94" i="4"/>
  <c r="L94" i="4"/>
  <c r="J94" i="4"/>
  <c r="H94" i="4"/>
  <c r="F94" i="4"/>
  <c r="D94" i="4"/>
  <c r="BK93" i="4"/>
  <c r="BM93" i="4" s="1"/>
  <c r="BJ93" i="4"/>
  <c r="BH93" i="4"/>
  <c r="BF93" i="4"/>
  <c r="BD93" i="4"/>
  <c r="BB93" i="4"/>
  <c r="AZ93" i="4"/>
  <c r="AX93" i="4"/>
  <c r="AV93" i="4"/>
  <c r="AT93" i="4"/>
  <c r="AR93" i="4"/>
  <c r="AP93" i="4"/>
  <c r="AN93" i="4"/>
  <c r="AL93" i="4"/>
  <c r="AJ93" i="4"/>
  <c r="AH93" i="4"/>
  <c r="AF93" i="4"/>
  <c r="AD93" i="4"/>
  <c r="AB93" i="4"/>
  <c r="Z93" i="4"/>
  <c r="X93" i="4"/>
  <c r="V93" i="4"/>
  <c r="T93" i="4"/>
  <c r="R93" i="4"/>
  <c r="P93" i="4"/>
  <c r="N93" i="4"/>
  <c r="L93" i="4"/>
  <c r="J93" i="4"/>
  <c r="H93" i="4"/>
  <c r="F93" i="4"/>
  <c r="D93" i="4"/>
  <c r="BK92" i="4"/>
  <c r="BM92" i="4" s="1"/>
  <c r="BJ92" i="4"/>
  <c r="BH92" i="4"/>
  <c r="BF92" i="4"/>
  <c r="BD92" i="4"/>
  <c r="BB92" i="4"/>
  <c r="AZ92" i="4"/>
  <c r="AX92" i="4"/>
  <c r="AV92" i="4"/>
  <c r="AT92" i="4"/>
  <c r="AR92" i="4"/>
  <c r="AP92" i="4"/>
  <c r="AN92" i="4"/>
  <c r="AL92" i="4"/>
  <c r="AJ92" i="4"/>
  <c r="AH92" i="4"/>
  <c r="AF92" i="4"/>
  <c r="AD92" i="4"/>
  <c r="AB92" i="4"/>
  <c r="Z92" i="4"/>
  <c r="X92" i="4"/>
  <c r="V92" i="4"/>
  <c r="T92" i="4"/>
  <c r="R92" i="4"/>
  <c r="P92" i="4"/>
  <c r="N92" i="4"/>
  <c r="L92" i="4"/>
  <c r="J92" i="4"/>
  <c r="H92" i="4"/>
  <c r="F92" i="4"/>
  <c r="D92" i="4"/>
  <c r="BK91" i="4"/>
  <c r="BM91" i="4" s="1"/>
  <c r="BJ91" i="4"/>
  <c r="BH91" i="4"/>
  <c r="BF91" i="4"/>
  <c r="BD91" i="4"/>
  <c r="BB91" i="4"/>
  <c r="AZ91" i="4"/>
  <c r="AX91" i="4"/>
  <c r="AV91" i="4"/>
  <c r="AT91" i="4"/>
  <c r="AR91" i="4"/>
  <c r="AP91" i="4"/>
  <c r="AN91" i="4"/>
  <c r="AL91" i="4"/>
  <c r="AJ91" i="4"/>
  <c r="AH91" i="4"/>
  <c r="AF91" i="4"/>
  <c r="AD91" i="4"/>
  <c r="AB91" i="4"/>
  <c r="Z91" i="4"/>
  <c r="X91" i="4"/>
  <c r="V91" i="4"/>
  <c r="T91" i="4"/>
  <c r="R91" i="4"/>
  <c r="P91" i="4"/>
  <c r="N91" i="4"/>
  <c r="L91" i="4"/>
  <c r="J91" i="4"/>
  <c r="H91" i="4"/>
  <c r="F91" i="4"/>
  <c r="D91" i="4"/>
  <c r="BK90" i="4"/>
  <c r="BM90" i="4" s="1"/>
  <c r="BJ90" i="4"/>
  <c r="BH90" i="4"/>
  <c r="BF90" i="4"/>
  <c r="BD90" i="4"/>
  <c r="BB90" i="4"/>
  <c r="AZ90" i="4"/>
  <c r="AX90" i="4"/>
  <c r="AV90" i="4"/>
  <c r="AT90" i="4"/>
  <c r="AR90" i="4"/>
  <c r="AP90" i="4"/>
  <c r="AN90" i="4"/>
  <c r="AL90" i="4"/>
  <c r="AJ90" i="4"/>
  <c r="AH90" i="4"/>
  <c r="AF90" i="4"/>
  <c r="AD90" i="4"/>
  <c r="AB90" i="4"/>
  <c r="Z90" i="4"/>
  <c r="X90" i="4"/>
  <c r="V90" i="4"/>
  <c r="T90" i="4"/>
  <c r="R90" i="4"/>
  <c r="P90" i="4"/>
  <c r="N90" i="4"/>
  <c r="L90" i="4"/>
  <c r="J90" i="4"/>
  <c r="H90" i="4"/>
  <c r="F90" i="4"/>
  <c r="D90" i="4"/>
  <c r="BK89" i="4"/>
  <c r="BM89" i="4" s="1"/>
  <c r="BJ89" i="4"/>
  <c r="BH89" i="4"/>
  <c r="BF89" i="4"/>
  <c r="BD89" i="4"/>
  <c r="BB89" i="4"/>
  <c r="AZ89" i="4"/>
  <c r="AX89" i="4"/>
  <c r="AV89" i="4"/>
  <c r="AT89" i="4"/>
  <c r="AR89" i="4"/>
  <c r="AP89" i="4"/>
  <c r="AN89" i="4"/>
  <c r="AL89" i="4"/>
  <c r="AJ89" i="4"/>
  <c r="AH89" i="4"/>
  <c r="AF89" i="4"/>
  <c r="AD89" i="4"/>
  <c r="AB89" i="4"/>
  <c r="Z89" i="4"/>
  <c r="X89" i="4"/>
  <c r="V89" i="4"/>
  <c r="T89" i="4"/>
  <c r="R89" i="4"/>
  <c r="P89" i="4"/>
  <c r="N89" i="4"/>
  <c r="L89" i="4"/>
  <c r="J89" i="4"/>
  <c r="H89" i="4"/>
  <c r="F89" i="4"/>
  <c r="D89" i="4"/>
  <c r="BK88" i="4"/>
  <c r="BM88" i="4" s="1"/>
  <c r="BJ88" i="4"/>
  <c r="BH88" i="4"/>
  <c r="BF88" i="4"/>
  <c r="BD88" i="4"/>
  <c r="BB88" i="4"/>
  <c r="AZ88" i="4"/>
  <c r="AX88" i="4"/>
  <c r="AV88" i="4"/>
  <c r="AT88" i="4"/>
  <c r="AR88" i="4"/>
  <c r="AP88" i="4"/>
  <c r="AN88" i="4"/>
  <c r="AL88" i="4"/>
  <c r="AJ88" i="4"/>
  <c r="AH88" i="4"/>
  <c r="AF88" i="4"/>
  <c r="AD88" i="4"/>
  <c r="AB88" i="4"/>
  <c r="Z88" i="4"/>
  <c r="X88" i="4"/>
  <c r="V88" i="4"/>
  <c r="T88" i="4"/>
  <c r="R88" i="4"/>
  <c r="P88" i="4"/>
  <c r="N88" i="4"/>
  <c r="L88" i="4"/>
  <c r="J88" i="4"/>
  <c r="H88" i="4"/>
  <c r="F88" i="4"/>
  <c r="D88" i="4"/>
  <c r="BK87" i="4"/>
  <c r="BM87" i="4" s="1"/>
  <c r="BJ87" i="4"/>
  <c r="BH87" i="4"/>
  <c r="BF87" i="4"/>
  <c r="BD87" i="4"/>
  <c r="BB87" i="4"/>
  <c r="AZ87" i="4"/>
  <c r="AX87" i="4"/>
  <c r="AV87" i="4"/>
  <c r="AT87" i="4"/>
  <c r="AR87" i="4"/>
  <c r="AP87" i="4"/>
  <c r="AN87" i="4"/>
  <c r="AL87" i="4"/>
  <c r="AJ87" i="4"/>
  <c r="AH87" i="4"/>
  <c r="AF87" i="4"/>
  <c r="AD87" i="4"/>
  <c r="AB87" i="4"/>
  <c r="Z87" i="4"/>
  <c r="X87" i="4"/>
  <c r="V87" i="4"/>
  <c r="T87" i="4"/>
  <c r="R87" i="4"/>
  <c r="P87" i="4"/>
  <c r="N87" i="4"/>
  <c r="L87" i="4"/>
  <c r="J87" i="4"/>
  <c r="H87" i="4"/>
  <c r="F87" i="4"/>
  <c r="D87" i="4"/>
  <c r="BK86" i="4"/>
  <c r="BM86" i="4" s="1"/>
  <c r="BJ86" i="4"/>
  <c r="BH86" i="4"/>
  <c r="BF86" i="4"/>
  <c r="BD86" i="4"/>
  <c r="BB86" i="4"/>
  <c r="AZ86" i="4"/>
  <c r="AX86" i="4"/>
  <c r="AV86" i="4"/>
  <c r="AT86" i="4"/>
  <c r="AR86" i="4"/>
  <c r="AP86" i="4"/>
  <c r="AN86" i="4"/>
  <c r="AL86" i="4"/>
  <c r="AJ86" i="4"/>
  <c r="AH86" i="4"/>
  <c r="AF86" i="4"/>
  <c r="AD86" i="4"/>
  <c r="AB86" i="4"/>
  <c r="Z86" i="4"/>
  <c r="X86" i="4"/>
  <c r="V86" i="4"/>
  <c r="T86" i="4"/>
  <c r="R86" i="4"/>
  <c r="P86" i="4"/>
  <c r="N86" i="4"/>
  <c r="L86" i="4"/>
  <c r="J86" i="4"/>
  <c r="H86" i="4"/>
  <c r="F86" i="4"/>
  <c r="D86" i="4"/>
  <c r="BK85" i="4"/>
  <c r="BM85" i="4" s="1"/>
  <c r="BJ85" i="4"/>
  <c r="BH85" i="4"/>
  <c r="BF85" i="4"/>
  <c r="BD85" i="4"/>
  <c r="BB85" i="4"/>
  <c r="AZ85" i="4"/>
  <c r="AX85" i="4"/>
  <c r="AV85" i="4"/>
  <c r="AT85" i="4"/>
  <c r="AR85" i="4"/>
  <c r="AP85" i="4"/>
  <c r="AN85" i="4"/>
  <c r="AL85" i="4"/>
  <c r="AJ85" i="4"/>
  <c r="AH85" i="4"/>
  <c r="AF85" i="4"/>
  <c r="AD85" i="4"/>
  <c r="AB85" i="4"/>
  <c r="Z85" i="4"/>
  <c r="X85" i="4"/>
  <c r="V85" i="4"/>
  <c r="T85" i="4"/>
  <c r="R85" i="4"/>
  <c r="P85" i="4"/>
  <c r="N85" i="4"/>
  <c r="L85" i="4"/>
  <c r="J85" i="4"/>
  <c r="H85" i="4"/>
  <c r="F85" i="4"/>
  <c r="D85" i="4"/>
  <c r="BK84" i="4"/>
  <c r="BM84" i="4" s="1"/>
  <c r="BJ84" i="4"/>
  <c r="BH84" i="4"/>
  <c r="BF84" i="4"/>
  <c r="BD84" i="4"/>
  <c r="BB84" i="4"/>
  <c r="AZ84" i="4"/>
  <c r="AX84" i="4"/>
  <c r="AV84" i="4"/>
  <c r="AT84" i="4"/>
  <c r="AR84" i="4"/>
  <c r="AP84" i="4"/>
  <c r="AN84" i="4"/>
  <c r="AL84" i="4"/>
  <c r="AJ84" i="4"/>
  <c r="AH84" i="4"/>
  <c r="AF84" i="4"/>
  <c r="AD84" i="4"/>
  <c r="AB84" i="4"/>
  <c r="Z84" i="4"/>
  <c r="X84" i="4"/>
  <c r="V84" i="4"/>
  <c r="T84" i="4"/>
  <c r="R84" i="4"/>
  <c r="P84" i="4"/>
  <c r="N84" i="4"/>
  <c r="L84" i="4"/>
  <c r="J84" i="4"/>
  <c r="H84" i="4"/>
  <c r="F84" i="4"/>
  <c r="D84" i="4"/>
  <c r="BK83" i="4"/>
  <c r="BM83" i="4" s="1"/>
  <c r="BJ83" i="4"/>
  <c r="BH83" i="4"/>
  <c r="BF83" i="4"/>
  <c r="BD83" i="4"/>
  <c r="BB83" i="4"/>
  <c r="AZ83" i="4"/>
  <c r="AX83" i="4"/>
  <c r="AV83" i="4"/>
  <c r="AT83" i="4"/>
  <c r="AR83" i="4"/>
  <c r="AP83" i="4"/>
  <c r="AN83" i="4"/>
  <c r="AL83" i="4"/>
  <c r="AJ83" i="4"/>
  <c r="AH83" i="4"/>
  <c r="AF83" i="4"/>
  <c r="AD83" i="4"/>
  <c r="AB83" i="4"/>
  <c r="Z83" i="4"/>
  <c r="X83" i="4"/>
  <c r="V83" i="4"/>
  <c r="T83" i="4"/>
  <c r="R83" i="4"/>
  <c r="P83" i="4"/>
  <c r="N83" i="4"/>
  <c r="L83" i="4"/>
  <c r="J83" i="4"/>
  <c r="H83" i="4"/>
  <c r="F83" i="4"/>
  <c r="D83" i="4"/>
  <c r="BK82" i="4"/>
  <c r="BM82" i="4" s="1"/>
  <c r="BJ82" i="4"/>
  <c r="BH82" i="4"/>
  <c r="BF82" i="4"/>
  <c r="BD82" i="4"/>
  <c r="BB82" i="4"/>
  <c r="AZ82" i="4"/>
  <c r="AX82" i="4"/>
  <c r="AV82" i="4"/>
  <c r="AT82" i="4"/>
  <c r="AR82" i="4"/>
  <c r="AP82" i="4"/>
  <c r="AN82" i="4"/>
  <c r="AL82" i="4"/>
  <c r="AJ82" i="4"/>
  <c r="AH82" i="4"/>
  <c r="AF82" i="4"/>
  <c r="AD82" i="4"/>
  <c r="AB82" i="4"/>
  <c r="Z82" i="4"/>
  <c r="X82" i="4"/>
  <c r="V82" i="4"/>
  <c r="T82" i="4"/>
  <c r="R82" i="4"/>
  <c r="P82" i="4"/>
  <c r="N82" i="4"/>
  <c r="L82" i="4"/>
  <c r="J82" i="4"/>
  <c r="H82" i="4"/>
  <c r="F82" i="4"/>
  <c r="D82" i="4"/>
  <c r="BK81" i="4"/>
  <c r="BM81" i="4" s="1"/>
  <c r="BJ81" i="4"/>
  <c r="BH81" i="4"/>
  <c r="BF81" i="4"/>
  <c r="BD81" i="4"/>
  <c r="BB81" i="4"/>
  <c r="AZ81" i="4"/>
  <c r="AX81" i="4"/>
  <c r="AV81" i="4"/>
  <c r="AT81" i="4"/>
  <c r="AR81" i="4"/>
  <c r="AP81" i="4"/>
  <c r="AN81" i="4"/>
  <c r="AL81" i="4"/>
  <c r="AJ81" i="4"/>
  <c r="AH81" i="4"/>
  <c r="AF81" i="4"/>
  <c r="AD81" i="4"/>
  <c r="AB81" i="4"/>
  <c r="Z81" i="4"/>
  <c r="X81" i="4"/>
  <c r="V81" i="4"/>
  <c r="T81" i="4"/>
  <c r="R81" i="4"/>
  <c r="P81" i="4"/>
  <c r="N81" i="4"/>
  <c r="L81" i="4"/>
  <c r="J81" i="4"/>
  <c r="H81" i="4"/>
  <c r="F81" i="4"/>
  <c r="D81" i="4"/>
  <c r="BK80" i="4"/>
  <c r="BM80" i="4" s="1"/>
  <c r="BJ80" i="4"/>
  <c r="BH80" i="4"/>
  <c r="BF80" i="4"/>
  <c r="BD80" i="4"/>
  <c r="BB80" i="4"/>
  <c r="AZ80" i="4"/>
  <c r="AX80" i="4"/>
  <c r="AV80" i="4"/>
  <c r="AT80" i="4"/>
  <c r="AR80" i="4"/>
  <c r="AP80" i="4"/>
  <c r="AN80" i="4"/>
  <c r="AL80" i="4"/>
  <c r="AJ80" i="4"/>
  <c r="AH80" i="4"/>
  <c r="AF80" i="4"/>
  <c r="AD80" i="4"/>
  <c r="AB80" i="4"/>
  <c r="Z80" i="4"/>
  <c r="X80" i="4"/>
  <c r="V80" i="4"/>
  <c r="T80" i="4"/>
  <c r="R80" i="4"/>
  <c r="P80" i="4"/>
  <c r="N80" i="4"/>
  <c r="L80" i="4"/>
  <c r="J80" i="4"/>
  <c r="H80" i="4"/>
  <c r="F80" i="4"/>
  <c r="D80" i="4"/>
  <c r="BK79" i="4"/>
  <c r="BM79" i="4" s="1"/>
  <c r="BJ79" i="4"/>
  <c r="BH79" i="4"/>
  <c r="BF79" i="4"/>
  <c r="BD79" i="4"/>
  <c r="BB79" i="4"/>
  <c r="AZ79" i="4"/>
  <c r="AX79" i="4"/>
  <c r="AV79" i="4"/>
  <c r="AT79" i="4"/>
  <c r="AR79" i="4"/>
  <c r="AP79" i="4"/>
  <c r="AN79" i="4"/>
  <c r="AL79" i="4"/>
  <c r="AJ79" i="4"/>
  <c r="AH79" i="4"/>
  <c r="AF79" i="4"/>
  <c r="AD79" i="4"/>
  <c r="AB79" i="4"/>
  <c r="Z79" i="4"/>
  <c r="X79" i="4"/>
  <c r="V79" i="4"/>
  <c r="T79" i="4"/>
  <c r="R79" i="4"/>
  <c r="P79" i="4"/>
  <c r="N79" i="4"/>
  <c r="L79" i="4"/>
  <c r="J79" i="4"/>
  <c r="H79" i="4"/>
  <c r="F79" i="4"/>
  <c r="D79" i="4"/>
  <c r="BK78" i="4"/>
  <c r="BM78" i="4" s="1"/>
  <c r="BJ78" i="4"/>
  <c r="BH78" i="4"/>
  <c r="BF78" i="4"/>
  <c r="BD78" i="4"/>
  <c r="BB78" i="4"/>
  <c r="AZ78" i="4"/>
  <c r="AX78" i="4"/>
  <c r="AV78" i="4"/>
  <c r="AT78" i="4"/>
  <c r="AR78" i="4"/>
  <c r="AP78" i="4"/>
  <c r="AN78" i="4"/>
  <c r="AL78" i="4"/>
  <c r="AJ78" i="4"/>
  <c r="AH78" i="4"/>
  <c r="AF78" i="4"/>
  <c r="AD78" i="4"/>
  <c r="AB78" i="4"/>
  <c r="Z78" i="4"/>
  <c r="X78" i="4"/>
  <c r="V78" i="4"/>
  <c r="T78" i="4"/>
  <c r="R78" i="4"/>
  <c r="P78" i="4"/>
  <c r="N78" i="4"/>
  <c r="L78" i="4"/>
  <c r="J78" i="4"/>
  <c r="H78" i="4"/>
  <c r="F78" i="4"/>
  <c r="D78" i="4"/>
  <c r="BK77" i="4"/>
  <c r="BM77" i="4" s="1"/>
  <c r="BJ77" i="4"/>
  <c r="BH77" i="4"/>
  <c r="BF77" i="4"/>
  <c r="BD77" i="4"/>
  <c r="BB77" i="4"/>
  <c r="AZ77" i="4"/>
  <c r="AX77" i="4"/>
  <c r="AV77" i="4"/>
  <c r="AT77" i="4"/>
  <c r="AR77" i="4"/>
  <c r="AP77" i="4"/>
  <c r="AN77" i="4"/>
  <c r="AL77" i="4"/>
  <c r="AJ77" i="4"/>
  <c r="AH77" i="4"/>
  <c r="AF77" i="4"/>
  <c r="AD77" i="4"/>
  <c r="AB77" i="4"/>
  <c r="Z77" i="4"/>
  <c r="X77" i="4"/>
  <c r="V77" i="4"/>
  <c r="T77" i="4"/>
  <c r="R77" i="4"/>
  <c r="P77" i="4"/>
  <c r="N77" i="4"/>
  <c r="L77" i="4"/>
  <c r="J77" i="4"/>
  <c r="H77" i="4"/>
  <c r="F77" i="4"/>
  <c r="D77" i="4"/>
  <c r="BK76" i="4"/>
  <c r="BM76" i="4" s="1"/>
  <c r="BJ76" i="4"/>
  <c r="BH76" i="4"/>
  <c r="BF76" i="4"/>
  <c r="BD76" i="4"/>
  <c r="BB76" i="4"/>
  <c r="AZ76" i="4"/>
  <c r="AX76" i="4"/>
  <c r="AV76" i="4"/>
  <c r="AT76" i="4"/>
  <c r="AR76" i="4"/>
  <c r="AP76" i="4"/>
  <c r="AN76" i="4"/>
  <c r="AL76" i="4"/>
  <c r="AJ76" i="4"/>
  <c r="AH76" i="4"/>
  <c r="AF76" i="4"/>
  <c r="AD76" i="4"/>
  <c r="AB76" i="4"/>
  <c r="Z76" i="4"/>
  <c r="X76" i="4"/>
  <c r="V76" i="4"/>
  <c r="T76" i="4"/>
  <c r="R76" i="4"/>
  <c r="P76" i="4"/>
  <c r="N76" i="4"/>
  <c r="L76" i="4"/>
  <c r="J76" i="4"/>
  <c r="H76" i="4"/>
  <c r="F76" i="4"/>
  <c r="D76" i="4"/>
  <c r="BK75" i="4"/>
  <c r="BM75" i="4" s="1"/>
  <c r="BJ75" i="4"/>
  <c r="BH75" i="4"/>
  <c r="BF75" i="4"/>
  <c r="BD75" i="4"/>
  <c r="BB75" i="4"/>
  <c r="AZ75" i="4"/>
  <c r="AX75" i="4"/>
  <c r="AV75" i="4"/>
  <c r="AT75" i="4"/>
  <c r="AR75" i="4"/>
  <c r="AP75" i="4"/>
  <c r="AN75" i="4"/>
  <c r="AL75" i="4"/>
  <c r="AJ75" i="4"/>
  <c r="AH75" i="4"/>
  <c r="AF75" i="4"/>
  <c r="AD75" i="4"/>
  <c r="AB75" i="4"/>
  <c r="Z75" i="4"/>
  <c r="X75" i="4"/>
  <c r="V75" i="4"/>
  <c r="T75" i="4"/>
  <c r="R75" i="4"/>
  <c r="P75" i="4"/>
  <c r="N75" i="4"/>
  <c r="L75" i="4"/>
  <c r="J75" i="4"/>
  <c r="H75" i="4"/>
  <c r="F75" i="4"/>
  <c r="D75" i="4"/>
  <c r="BK74" i="4"/>
  <c r="BM74" i="4" s="1"/>
  <c r="BJ74" i="4"/>
  <c r="BH74" i="4"/>
  <c r="BF74" i="4"/>
  <c r="BD74" i="4"/>
  <c r="BB74" i="4"/>
  <c r="AZ74" i="4"/>
  <c r="AX74" i="4"/>
  <c r="AV74" i="4"/>
  <c r="AT74" i="4"/>
  <c r="AR74" i="4"/>
  <c r="AP74" i="4"/>
  <c r="AN74" i="4"/>
  <c r="AL74" i="4"/>
  <c r="AJ74" i="4"/>
  <c r="AH74" i="4"/>
  <c r="AF74" i="4"/>
  <c r="AD74" i="4"/>
  <c r="AB74" i="4"/>
  <c r="Z74" i="4"/>
  <c r="X74" i="4"/>
  <c r="V74" i="4"/>
  <c r="T74" i="4"/>
  <c r="R74" i="4"/>
  <c r="P74" i="4"/>
  <c r="N74" i="4"/>
  <c r="L74" i="4"/>
  <c r="J74" i="4"/>
  <c r="H74" i="4"/>
  <c r="F74" i="4"/>
  <c r="D74" i="4"/>
  <c r="BK73" i="4"/>
  <c r="BM73" i="4" s="1"/>
  <c r="BJ73" i="4"/>
  <c r="BH73" i="4"/>
  <c r="BF73" i="4"/>
  <c r="BD73" i="4"/>
  <c r="BB73" i="4"/>
  <c r="AZ73" i="4"/>
  <c r="AX73" i="4"/>
  <c r="AV73" i="4"/>
  <c r="AT73" i="4"/>
  <c r="AR73" i="4"/>
  <c r="AP73" i="4"/>
  <c r="AN73" i="4"/>
  <c r="AL73" i="4"/>
  <c r="AJ73" i="4"/>
  <c r="AH73" i="4"/>
  <c r="AF73" i="4"/>
  <c r="AD73" i="4"/>
  <c r="AB73" i="4"/>
  <c r="Z73" i="4"/>
  <c r="X73" i="4"/>
  <c r="V73" i="4"/>
  <c r="T73" i="4"/>
  <c r="R73" i="4"/>
  <c r="P73" i="4"/>
  <c r="N73" i="4"/>
  <c r="L73" i="4"/>
  <c r="J73" i="4"/>
  <c r="H73" i="4"/>
  <c r="F73" i="4"/>
  <c r="D73" i="4"/>
  <c r="BK72" i="4"/>
  <c r="BM72" i="4" s="1"/>
  <c r="BJ72" i="4"/>
  <c r="BH72" i="4"/>
  <c r="BF72" i="4"/>
  <c r="BD72" i="4"/>
  <c r="BB72" i="4"/>
  <c r="AZ72" i="4"/>
  <c r="AX72" i="4"/>
  <c r="AV72" i="4"/>
  <c r="AT72" i="4"/>
  <c r="AR72" i="4"/>
  <c r="AP72" i="4"/>
  <c r="AN72" i="4"/>
  <c r="AL72" i="4"/>
  <c r="AJ72" i="4"/>
  <c r="AH72" i="4"/>
  <c r="AF72" i="4"/>
  <c r="AD72" i="4"/>
  <c r="AB72" i="4"/>
  <c r="Z72" i="4"/>
  <c r="X72" i="4"/>
  <c r="V72" i="4"/>
  <c r="T72" i="4"/>
  <c r="R72" i="4"/>
  <c r="P72" i="4"/>
  <c r="N72" i="4"/>
  <c r="L72" i="4"/>
  <c r="J72" i="4"/>
  <c r="H72" i="4"/>
  <c r="F72" i="4"/>
  <c r="D72" i="4"/>
  <c r="BK71" i="4"/>
  <c r="BM71" i="4" s="1"/>
  <c r="BJ71" i="4"/>
  <c r="BH71" i="4"/>
  <c r="BF71" i="4"/>
  <c r="BD71" i="4"/>
  <c r="BB71" i="4"/>
  <c r="AZ71" i="4"/>
  <c r="AX71" i="4"/>
  <c r="AV71" i="4"/>
  <c r="AT71" i="4"/>
  <c r="AR71" i="4"/>
  <c r="AP71" i="4"/>
  <c r="AN71" i="4"/>
  <c r="AL71" i="4"/>
  <c r="AJ71" i="4"/>
  <c r="AH71" i="4"/>
  <c r="AF71" i="4"/>
  <c r="AD71" i="4"/>
  <c r="AB71" i="4"/>
  <c r="Z71" i="4"/>
  <c r="X71" i="4"/>
  <c r="V71" i="4"/>
  <c r="T71" i="4"/>
  <c r="R71" i="4"/>
  <c r="P71" i="4"/>
  <c r="N71" i="4"/>
  <c r="L71" i="4"/>
  <c r="J71" i="4"/>
  <c r="H71" i="4"/>
  <c r="F71" i="4"/>
  <c r="D71" i="4"/>
  <c r="BK70" i="4"/>
  <c r="BM70" i="4" s="1"/>
  <c r="BJ70" i="4"/>
  <c r="BH70" i="4"/>
  <c r="BF70" i="4"/>
  <c r="BD70" i="4"/>
  <c r="BB70" i="4"/>
  <c r="AZ70" i="4"/>
  <c r="AX70" i="4"/>
  <c r="AV70" i="4"/>
  <c r="AT70" i="4"/>
  <c r="AR70" i="4"/>
  <c r="AP70" i="4"/>
  <c r="AN70" i="4"/>
  <c r="AL70" i="4"/>
  <c r="AJ70" i="4"/>
  <c r="AH70" i="4"/>
  <c r="AF70" i="4"/>
  <c r="AD70" i="4"/>
  <c r="AB70" i="4"/>
  <c r="Z70" i="4"/>
  <c r="X70" i="4"/>
  <c r="V70" i="4"/>
  <c r="T70" i="4"/>
  <c r="R70" i="4"/>
  <c r="P70" i="4"/>
  <c r="N70" i="4"/>
  <c r="L70" i="4"/>
  <c r="J70" i="4"/>
  <c r="H70" i="4"/>
  <c r="F70" i="4"/>
  <c r="D70" i="4"/>
  <c r="BK69" i="4"/>
  <c r="BM69" i="4" s="1"/>
  <c r="BJ69" i="4"/>
  <c r="BH69" i="4"/>
  <c r="BF69" i="4"/>
  <c r="BD69" i="4"/>
  <c r="BB69" i="4"/>
  <c r="AZ69" i="4"/>
  <c r="AX69" i="4"/>
  <c r="AV69" i="4"/>
  <c r="AT69" i="4"/>
  <c r="AR69" i="4"/>
  <c r="AP69" i="4"/>
  <c r="AN69" i="4"/>
  <c r="AL69" i="4"/>
  <c r="AJ69" i="4"/>
  <c r="AH69" i="4"/>
  <c r="AF69" i="4"/>
  <c r="AD69" i="4"/>
  <c r="AB69" i="4"/>
  <c r="Z69" i="4"/>
  <c r="X69" i="4"/>
  <c r="V69" i="4"/>
  <c r="T69" i="4"/>
  <c r="R69" i="4"/>
  <c r="P69" i="4"/>
  <c r="N69" i="4"/>
  <c r="L69" i="4"/>
  <c r="J69" i="4"/>
  <c r="H69" i="4"/>
  <c r="F69" i="4"/>
  <c r="D69" i="4"/>
  <c r="BK68" i="4"/>
  <c r="BM68" i="4" s="1"/>
  <c r="BJ68" i="4"/>
  <c r="BH68" i="4"/>
  <c r="BF68" i="4"/>
  <c r="BD68" i="4"/>
  <c r="BB68" i="4"/>
  <c r="AZ68" i="4"/>
  <c r="AX68" i="4"/>
  <c r="AV68" i="4"/>
  <c r="AT68" i="4"/>
  <c r="AR68" i="4"/>
  <c r="AP68" i="4"/>
  <c r="AN68" i="4"/>
  <c r="AL68" i="4"/>
  <c r="AJ68" i="4"/>
  <c r="AH68" i="4"/>
  <c r="AF68" i="4"/>
  <c r="AD68" i="4"/>
  <c r="AB68" i="4"/>
  <c r="Z68" i="4"/>
  <c r="X68" i="4"/>
  <c r="V68" i="4"/>
  <c r="T68" i="4"/>
  <c r="R68" i="4"/>
  <c r="P68" i="4"/>
  <c r="N68" i="4"/>
  <c r="L68" i="4"/>
  <c r="J68" i="4"/>
  <c r="H68" i="4"/>
  <c r="F68" i="4"/>
  <c r="D68" i="4"/>
  <c r="BK67" i="4"/>
  <c r="BM67" i="4" s="1"/>
  <c r="BJ67" i="4"/>
  <c r="BH67" i="4"/>
  <c r="BF67" i="4"/>
  <c r="BD67" i="4"/>
  <c r="BB67" i="4"/>
  <c r="AZ67" i="4"/>
  <c r="AX67" i="4"/>
  <c r="AV67" i="4"/>
  <c r="AT67" i="4"/>
  <c r="AR67" i="4"/>
  <c r="AP67" i="4"/>
  <c r="AN67" i="4"/>
  <c r="AL67" i="4"/>
  <c r="AJ67" i="4"/>
  <c r="AH67" i="4"/>
  <c r="AF67" i="4"/>
  <c r="AD67" i="4"/>
  <c r="AB67" i="4"/>
  <c r="Z67" i="4"/>
  <c r="X67" i="4"/>
  <c r="V67" i="4"/>
  <c r="T67" i="4"/>
  <c r="R67" i="4"/>
  <c r="P67" i="4"/>
  <c r="N67" i="4"/>
  <c r="L67" i="4"/>
  <c r="J67" i="4"/>
  <c r="H67" i="4"/>
  <c r="F67" i="4"/>
  <c r="D67" i="4"/>
  <c r="BK66" i="4"/>
  <c r="BM66" i="4" s="1"/>
  <c r="BJ66" i="4"/>
  <c r="BH66" i="4"/>
  <c r="BF66" i="4"/>
  <c r="BD66" i="4"/>
  <c r="BB66" i="4"/>
  <c r="AZ66" i="4"/>
  <c r="AX66" i="4"/>
  <c r="AV66" i="4"/>
  <c r="AT66" i="4"/>
  <c r="AR66" i="4"/>
  <c r="AP66" i="4"/>
  <c r="AN66" i="4"/>
  <c r="AL66" i="4"/>
  <c r="AJ66" i="4"/>
  <c r="AH66" i="4"/>
  <c r="AF66" i="4"/>
  <c r="AD66" i="4"/>
  <c r="AB66" i="4"/>
  <c r="Z66" i="4"/>
  <c r="X66" i="4"/>
  <c r="V66" i="4"/>
  <c r="T66" i="4"/>
  <c r="R66" i="4"/>
  <c r="P66" i="4"/>
  <c r="N66" i="4"/>
  <c r="L66" i="4"/>
  <c r="J66" i="4"/>
  <c r="H66" i="4"/>
  <c r="F66" i="4"/>
  <c r="D66" i="4"/>
  <c r="BK65" i="4"/>
  <c r="BM65" i="4" s="1"/>
  <c r="BJ65" i="4"/>
  <c r="BH65" i="4"/>
  <c r="BF65" i="4"/>
  <c r="BD65" i="4"/>
  <c r="BB65" i="4"/>
  <c r="AZ65" i="4"/>
  <c r="AX65" i="4"/>
  <c r="AV65" i="4"/>
  <c r="AT65" i="4"/>
  <c r="AR65" i="4"/>
  <c r="AP65" i="4"/>
  <c r="AN65" i="4"/>
  <c r="AL65" i="4"/>
  <c r="AJ65" i="4"/>
  <c r="AH65" i="4"/>
  <c r="AF65" i="4"/>
  <c r="AD65" i="4"/>
  <c r="AB65" i="4"/>
  <c r="Z65" i="4"/>
  <c r="X65" i="4"/>
  <c r="V65" i="4"/>
  <c r="T65" i="4"/>
  <c r="R65" i="4"/>
  <c r="P65" i="4"/>
  <c r="N65" i="4"/>
  <c r="L65" i="4"/>
  <c r="J65" i="4"/>
  <c r="H65" i="4"/>
  <c r="F65" i="4"/>
  <c r="D65" i="4"/>
  <c r="BK64" i="4"/>
  <c r="BM64" i="4" s="1"/>
  <c r="BJ64" i="4"/>
  <c r="BH64" i="4"/>
  <c r="BF64" i="4"/>
  <c r="BD64" i="4"/>
  <c r="BB64" i="4"/>
  <c r="AZ64" i="4"/>
  <c r="AX64" i="4"/>
  <c r="AV64" i="4"/>
  <c r="AT64" i="4"/>
  <c r="AR64" i="4"/>
  <c r="AP64" i="4"/>
  <c r="AN64" i="4"/>
  <c r="AL64" i="4"/>
  <c r="AJ64" i="4"/>
  <c r="AH64" i="4"/>
  <c r="AF64" i="4"/>
  <c r="AD64" i="4"/>
  <c r="AB64" i="4"/>
  <c r="Z64" i="4"/>
  <c r="X64" i="4"/>
  <c r="V64" i="4"/>
  <c r="T64" i="4"/>
  <c r="R64" i="4"/>
  <c r="P64" i="4"/>
  <c r="N64" i="4"/>
  <c r="L64" i="4"/>
  <c r="J64" i="4"/>
  <c r="H64" i="4"/>
  <c r="F64" i="4"/>
  <c r="D64" i="4"/>
  <c r="BK63" i="4"/>
  <c r="BM63" i="4" s="1"/>
  <c r="BJ63" i="4"/>
  <c r="BH63" i="4"/>
  <c r="BF63" i="4"/>
  <c r="BD63" i="4"/>
  <c r="BB63" i="4"/>
  <c r="AZ63" i="4"/>
  <c r="AX63" i="4"/>
  <c r="AV63" i="4"/>
  <c r="AT63" i="4"/>
  <c r="AR63" i="4"/>
  <c r="AP63" i="4"/>
  <c r="AN63" i="4"/>
  <c r="AL63" i="4"/>
  <c r="AJ63" i="4"/>
  <c r="AH63" i="4"/>
  <c r="AF63" i="4"/>
  <c r="AD63" i="4"/>
  <c r="AB63" i="4"/>
  <c r="Z63" i="4"/>
  <c r="X63" i="4"/>
  <c r="V63" i="4"/>
  <c r="T63" i="4"/>
  <c r="R63" i="4"/>
  <c r="P63" i="4"/>
  <c r="N63" i="4"/>
  <c r="L63" i="4"/>
  <c r="J63" i="4"/>
  <c r="H63" i="4"/>
  <c r="F63" i="4"/>
  <c r="D63" i="4"/>
  <c r="BK62" i="4"/>
  <c r="BM62" i="4" s="1"/>
  <c r="BJ62" i="4"/>
  <c r="BH62" i="4"/>
  <c r="BF62" i="4"/>
  <c r="BD62" i="4"/>
  <c r="BB62" i="4"/>
  <c r="AZ62" i="4"/>
  <c r="AX62" i="4"/>
  <c r="AV62" i="4"/>
  <c r="AT62" i="4"/>
  <c r="AR62" i="4"/>
  <c r="AP62" i="4"/>
  <c r="AN62" i="4"/>
  <c r="AL62" i="4"/>
  <c r="AJ62" i="4"/>
  <c r="AH62" i="4"/>
  <c r="AF62" i="4"/>
  <c r="AD62" i="4"/>
  <c r="AB62" i="4"/>
  <c r="Z62" i="4"/>
  <c r="X62" i="4"/>
  <c r="V62" i="4"/>
  <c r="T62" i="4"/>
  <c r="R62" i="4"/>
  <c r="P62" i="4"/>
  <c r="N62" i="4"/>
  <c r="L62" i="4"/>
  <c r="J62" i="4"/>
  <c r="H62" i="4"/>
  <c r="F62" i="4"/>
  <c r="D62" i="4"/>
  <c r="BK61" i="4"/>
  <c r="BM61" i="4" s="1"/>
  <c r="BJ61" i="4"/>
  <c r="BH61" i="4"/>
  <c r="BF61" i="4"/>
  <c r="BD61" i="4"/>
  <c r="BB61" i="4"/>
  <c r="AZ61" i="4"/>
  <c r="AX61" i="4"/>
  <c r="AV61" i="4"/>
  <c r="AT61" i="4"/>
  <c r="AR61" i="4"/>
  <c r="AP61" i="4"/>
  <c r="AN61" i="4"/>
  <c r="AL61" i="4"/>
  <c r="AJ61" i="4"/>
  <c r="AH61" i="4"/>
  <c r="AF61" i="4"/>
  <c r="AD61" i="4"/>
  <c r="AB61" i="4"/>
  <c r="Z61" i="4"/>
  <c r="X61" i="4"/>
  <c r="V61" i="4"/>
  <c r="T61" i="4"/>
  <c r="R61" i="4"/>
  <c r="P61" i="4"/>
  <c r="N61" i="4"/>
  <c r="L61" i="4"/>
  <c r="J61" i="4"/>
  <c r="H61" i="4"/>
  <c r="F61" i="4"/>
  <c r="D61" i="4"/>
  <c r="BK60" i="4"/>
  <c r="BM60" i="4" s="1"/>
  <c r="BJ60" i="4"/>
  <c r="BH60" i="4"/>
  <c r="BF60" i="4"/>
  <c r="BD60" i="4"/>
  <c r="BB60" i="4"/>
  <c r="AZ60" i="4"/>
  <c r="AX60" i="4"/>
  <c r="AV60" i="4"/>
  <c r="AT60" i="4"/>
  <c r="AR60" i="4"/>
  <c r="AP60" i="4"/>
  <c r="AN60" i="4"/>
  <c r="AL60" i="4"/>
  <c r="AJ60" i="4"/>
  <c r="AH60" i="4"/>
  <c r="AF60" i="4"/>
  <c r="AD60" i="4"/>
  <c r="AB60" i="4"/>
  <c r="Z60" i="4"/>
  <c r="X60" i="4"/>
  <c r="V60" i="4"/>
  <c r="T60" i="4"/>
  <c r="R60" i="4"/>
  <c r="P60" i="4"/>
  <c r="N60" i="4"/>
  <c r="L60" i="4"/>
  <c r="J60" i="4"/>
  <c r="H60" i="4"/>
  <c r="F60" i="4"/>
  <c r="D60" i="4"/>
  <c r="BK59" i="4"/>
  <c r="BM59" i="4" s="1"/>
  <c r="BJ59" i="4"/>
  <c r="BH59" i="4"/>
  <c r="BF59" i="4"/>
  <c r="BD59" i="4"/>
  <c r="BB59" i="4"/>
  <c r="AZ59" i="4"/>
  <c r="AX59" i="4"/>
  <c r="AV59" i="4"/>
  <c r="AT59" i="4"/>
  <c r="AR59" i="4"/>
  <c r="AP59" i="4"/>
  <c r="AN59" i="4"/>
  <c r="AL59" i="4"/>
  <c r="AJ59" i="4"/>
  <c r="AH59" i="4"/>
  <c r="AF59" i="4"/>
  <c r="AD59" i="4"/>
  <c r="AB59" i="4"/>
  <c r="Z59" i="4"/>
  <c r="X59" i="4"/>
  <c r="V59" i="4"/>
  <c r="T59" i="4"/>
  <c r="R59" i="4"/>
  <c r="P59" i="4"/>
  <c r="N59" i="4"/>
  <c r="L59" i="4"/>
  <c r="J59" i="4"/>
  <c r="H59" i="4"/>
  <c r="F59" i="4"/>
  <c r="D59" i="4"/>
  <c r="BK58" i="4"/>
  <c r="BM58" i="4" s="1"/>
  <c r="BJ58" i="4"/>
  <c r="BH58" i="4"/>
  <c r="BF58" i="4"/>
  <c r="BD58" i="4"/>
  <c r="BB58" i="4"/>
  <c r="AZ58" i="4"/>
  <c r="AX58" i="4"/>
  <c r="AV58" i="4"/>
  <c r="AT58" i="4"/>
  <c r="AR58" i="4"/>
  <c r="AP58" i="4"/>
  <c r="AN58" i="4"/>
  <c r="AL58" i="4"/>
  <c r="AJ58" i="4"/>
  <c r="AH58" i="4"/>
  <c r="AF58" i="4"/>
  <c r="AD58" i="4"/>
  <c r="AB58" i="4"/>
  <c r="Z58" i="4"/>
  <c r="X58" i="4"/>
  <c r="V58" i="4"/>
  <c r="T58" i="4"/>
  <c r="R58" i="4"/>
  <c r="P58" i="4"/>
  <c r="N58" i="4"/>
  <c r="L58" i="4"/>
  <c r="J58" i="4"/>
  <c r="H58" i="4"/>
  <c r="F58" i="4"/>
  <c r="D58" i="4"/>
  <c r="BK57" i="4"/>
  <c r="BM57" i="4" s="1"/>
  <c r="BJ57" i="4"/>
  <c r="BH57" i="4"/>
  <c r="BF57" i="4"/>
  <c r="BD57" i="4"/>
  <c r="BB57" i="4"/>
  <c r="AZ57" i="4"/>
  <c r="AX57" i="4"/>
  <c r="AV57" i="4"/>
  <c r="AT57" i="4"/>
  <c r="AR57" i="4"/>
  <c r="AP57" i="4"/>
  <c r="AN57" i="4"/>
  <c r="AL57" i="4"/>
  <c r="AJ57" i="4"/>
  <c r="AH57" i="4"/>
  <c r="AF57" i="4"/>
  <c r="AD57" i="4"/>
  <c r="AB57" i="4"/>
  <c r="Z57" i="4"/>
  <c r="X57" i="4"/>
  <c r="V57" i="4"/>
  <c r="T57" i="4"/>
  <c r="R57" i="4"/>
  <c r="P57" i="4"/>
  <c r="N57" i="4"/>
  <c r="L57" i="4"/>
  <c r="J57" i="4"/>
  <c r="H57" i="4"/>
  <c r="D57" i="4"/>
  <c r="BK56" i="4"/>
  <c r="BM56" i="4" s="1"/>
  <c r="BJ56" i="4"/>
  <c r="BH56" i="4"/>
  <c r="BF56" i="4"/>
  <c r="BD56" i="4"/>
  <c r="BB56" i="4"/>
  <c r="AZ56" i="4"/>
  <c r="AX56" i="4"/>
  <c r="AV56" i="4"/>
  <c r="AT56" i="4"/>
  <c r="AR56" i="4"/>
  <c r="AP56" i="4"/>
  <c r="AN56" i="4"/>
  <c r="AL56" i="4"/>
  <c r="AJ56" i="4"/>
  <c r="AH56" i="4"/>
  <c r="AF56" i="4"/>
  <c r="AD56" i="4"/>
  <c r="AB56" i="4"/>
  <c r="Z56" i="4"/>
  <c r="X56" i="4"/>
  <c r="V56" i="4"/>
  <c r="T56" i="4"/>
  <c r="R56" i="4"/>
  <c r="P56" i="4"/>
  <c r="N56" i="4"/>
  <c r="L56" i="4"/>
  <c r="J56" i="4"/>
  <c r="H56" i="4"/>
  <c r="F56" i="4"/>
  <c r="D56" i="4"/>
  <c r="BS249" i="4" l="1"/>
  <c r="BO249" i="4"/>
  <c r="BM249" i="4"/>
  <c r="BE249" i="4"/>
  <c r="AK249" i="4"/>
  <c r="AG249" i="4"/>
  <c r="BI249" i="4"/>
  <c r="BG249" i="4"/>
  <c r="BA249" i="4"/>
  <c r="AW249" i="4"/>
  <c r="AU249" i="4"/>
  <c r="BU249" i="4"/>
  <c r="BQ249" i="4"/>
  <c r="BC249" i="4"/>
  <c r="AY249" i="4"/>
  <c r="AM249" i="4"/>
  <c r="AI249" i="4"/>
  <c r="AE249" i="4"/>
  <c r="BK249" i="4"/>
  <c r="AS249" i="4"/>
  <c r="AQ249" i="4"/>
  <c r="AO249" i="4"/>
  <c r="S249" i="4"/>
  <c r="Y249" i="4"/>
  <c r="Q249" i="4"/>
  <c r="AA249" i="4"/>
  <c r="K249" i="4"/>
  <c r="U249" i="4"/>
  <c r="O249" i="4"/>
  <c r="AC249" i="4"/>
  <c r="M249" i="4"/>
  <c r="W249" i="4"/>
  <c r="BE138" i="4"/>
  <c r="BA138" i="4"/>
  <c r="BI138" i="4"/>
  <c r="BC138" i="4"/>
  <c r="BU138" i="4"/>
  <c r="BK138" i="4"/>
  <c r="AM138" i="4"/>
  <c r="BS138" i="4"/>
  <c r="BM138" i="4"/>
  <c r="BG138" i="4"/>
  <c r="AU138" i="4"/>
  <c r="AS138" i="4"/>
  <c r="AQ138" i="4"/>
  <c r="AO138" i="4"/>
  <c r="AK138" i="4"/>
  <c r="AG138" i="4"/>
  <c r="AE138" i="4"/>
  <c r="BQ138" i="4"/>
  <c r="AY138" i="4"/>
  <c r="AW138" i="4"/>
  <c r="AI138" i="4"/>
  <c r="BO138" i="4"/>
  <c r="W138" i="4"/>
  <c r="S138" i="4"/>
  <c r="M138" i="4"/>
  <c r="Q138" i="4"/>
  <c r="O138" i="4"/>
  <c r="Y138" i="4"/>
  <c r="U138" i="4"/>
  <c r="AA138" i="4"/>
  <c r="AC138" i="4"/>
  <c r="K138" i="4"/>
  <c r="Q248" i="4"/>
  <c r="BU248" i="4"/>
  <c r="BS248" i="4"/>
  <c r="BQ248" i="4"/>
  <c r="BO248" i="4"/>
  <c r="BM248" i="4"/>
  <c r="BI248" i="4"/>
  <c r="BK248" i="4"/>
  <c r="AW248" i="4"/>
  <c r="AU248" i="4"/>
  <c r="AS248" i="4"/>
  <c r="BG248" i="4"/>
  <c r="BE248" i="4"/>
  <c r="BC248" i="4"/>
  <c r="BA248" i="4"/>
  <c r="AY248" i="4"/>
  <c r="AQ248" i="4"/>
  <c r="AK248" i="4"/>
  <c r="AI248" i="4"/>
  <c r="AG248" i="4"/>
  <c r="AE248" i="4"/>
  <c r="AO248" i="4"/>
  <c r="AM248" i="4"/>
  <c r="M248" i="4"/>
  <c r="AA248" i="4"/>
  <c r="S248" i="4"/>
  <c r="AC248" i="4"/>
  <c r="Y248" i="4"/>
  <c r="K248" i="4"/>
  <c r="W248" i="4"/>
  <c r="U248" i="4"/>
  <c r="O248" i="4"/>
  <c r="BS247" i="4"/>
  <c r="BU247" i="4"/>
  <c r="BM247" i="4"/>
  <c r="BO247" i="4"/>
  <c r="BK247" i="4"/>
  <c r="BI247" i="4"/>
  <c r="BQ247" i="4"/>
  <c r="AW247" i="4"/>
  <c r="AU247" i="4"/>
  <c r="BA247" i="4"/>
  <c r="AQ247" i="4"/>
  <c r="AO247" i="4"/>
  <c r="AM247" i="4"/>
  <c r="BG247" i="4"/>
  <c r="AY247" i="4"/>
  <c r="BE247" i="4"/>
  <c r="AS247" i="4"/>
  <c r="BC247" i="4"/>
  <c r="AK247" i="4"/>
  <c r="AI247" i="4"/>
  <c r="AG247" i="4"/>
  <c r="AE247" i="4"/>
  <c r="I139" i="4"/>
  <c r="AC247" i="4"/>
  <c r="AA247" i="4"/>
  <c r="Y247" i="4"/>
  <c r="W247" i="4"/>
  <c r="U247" i="4"/>
  <c r="S247" i="4"/>
  <c r="Q247" i="4"/>
  <c r="O247" i="4"/>
  <c r="M247" i="4"/>
  <c r="K247" i="4"/>
  <c r="I246" i="4"/>
  <c r="I251" i="4" s="1"/>
  <c r="BL117" i="4"/>
  <c r="BL118" i="4"/>
  <c r="BL70" i="4"/>
  <c r="BL71" i="4"/>
  <c r="BN71" i="4" s="1"/>
  <c r="BL72" i="4"/>
  <c r="BN72" i="4" s="1"/>
  <c r="BL73" i="4"/>
  <c r="BN73" i="4" s="1"/>
  <c r="BL78" i="4"/>
  <c r="BN78" i="4" s="1"/>
  <c r="BL79" i="4"/>
  <c r="BL62" i="4"/>
  <c r="BN62" i="4" s="1"/>
  <c r="BL67" i="4"/>
  <c r="BN67" i="4" s="1"/>
  <c r="BL66" i="4"/>
  <c r="BN66" i="4" s="1"/>
  <c r="BL107" i="4"/>
  <c r="BN107" i="4" s="1"/>
  <c r="BL108" i="4"/>
  <c r="BN108" i="4" s="1"/>
  <c r="BL109" i="4"/>
  <c r="BN109" i="4" s="1"/>
  <c r="BL110" i="4"/>
  <c r="BL115" i="4"/>
  <c r="BN115" i="4" s="1"/>
  <c r="BL116" i="4"/>
  <c r="BL80" i="4"/>
  <c r="BN80" i="4" s="1"/>
  <c r="BL81" i="4"/>
  <c r="BL82" i="4"/>
  <c r="BN82" i="4" s="1"/>
  <c r="BL83" i="4"/>
  <c r="BN83" i="4" s="1"/>
  <c r="BL84" i="4"/>
  <c r="BN84" i="4" s="1"/>
  <c r="BL93" i="4"/>
  <c r="BL94" i="4"/>
  <c r="BN94" i="4" s="1"/>
  <c r="BL99" i="4"/>
  <c r="BN99" i="4" s="1"/>
  <c r="BL100" i="4"/>
  <c r="BN100" i="4" s="1"/>
  <c r="BL101" i="4"/>
  <c r="BN101" i="4" s="1"/>
  <c r="BL102" i="4"/>
  <c r="BN102" i="4" s="1"/>
  <c r="BL59" i="4"/>
  <c r="BN59" i="4" s="1"/>
  <c r="BL68" i="4"/>
  <c r="BN68" i="4" s="1"/>
  <c r="BN70" i="4"/>
  <c r="BL74" i="4"/>
  <c r="BN74" i="4" s="1"/>
  <c r="BL75" i="4"/>
  <c r="BN75" i="4" s="1"/>
  <c r="BL85" i="4"/>
  <c r="BN85" i="4" s="1"/>
  <c r="BL86" i="4"/>
  <c r="BN86" i="4" s="1"/>
  <c r="BL87" i="4"/>
  <c r="BN87" i="4" s="1"/>
  <c r="BL95" i="4"/>
  <c r="BN95" i="4" s="1"/>
  <c r="BL96" i="4"/>
  <c r="BN96" i="4" s="1"/>
  <c r="BL103" i="4"/>
  <c r="BN103" i="4" s="1"/>
  <c r="BL104" i="4"/>
  <c r="BN104" i="4" s="1"/>
  <c r="BL111" i="4"/>
  <c r="BN111" i="4" s="1"/>
  <c r="BL112" i="4"/>
  <c r="BN112" i="4" s="1"/>
  <c r="BN116" i="4"/>
  <c r="BL119" i="4"/>
  <c r="BN119" i="4" s="1"/>
  <c r="BL120" i="4"/>
  <c r="BN120" i="4" s="1"/>
  <c r="BV246" i="4"/>
  <c r="J125" i="4"/>
  <c r="R125" i="4"/>
  <c r="Z125" i="4"/>
  <c r="AH125" i="4"/>
  <c r="AP125" i="4"/>
  <c r="AX125" i="4"/>
  <c r="BF125" i="4"/>
  <c r="BL56" i="4"/>
  <c r="BN56" i="4" s="1"/>
  <c r="BL57" i="4"/>
  <c r="BN57" i="4" s="1"/>
  <c r="BL60" i="4"/>
  <c r="BN60" i="4" s="1"/>
  <c r="BL61" i="4"/>
  <c r="BN61" i="4" s="1"/>
  <c r="BL64" i="4"/>
  <c r="BN64" i="4" s="1"/>
  <c r="BL65" i="4"/>
  <c r="BN65" i="4" s="1"/>
  <c r="BN81" i="4"/>
  <c r="BL88" i="4"/>
  <c r="BN88" i="4" s="1"/>
  <c r="BL89" i="4"/>
  <c r="BN89" i="4" s="1"/>
  <c r="BL90" i="4"/>
  <c r="BN90" i="4" s="1"/>
  <c r="BN93" i="4"/>
  <c r="BL123" i="4"/>
  <c r="BN123" i="4" s="1"/>
  <c r="D125" i="4"/>
  <c r="L125" i="4"/>
  <c r="T125" i="4"/>
  <c r="AB125" i="4"/>
  <c r="AJ125" i="4"/>
  <c r="AR125" i="4"/>
  <c r="AZ125" i="4"/>
  <c r="BH125" i="4"/>
  <c r="BL58" i="4"/>
  <c r="BN58" i="4" s="1"/>
  <c r="BL63" i="4"/>
  <c r="BN63" i="4" s="1"/>
  <c r="BL69" i="4"/>
  <c r="BL76" i="4"/>
  <c r="BN76" i="4" s="1"/>
  <c r="BL77" i="4"/>
  <c r="BN77" i="4" s="1"/>
  <c r="BN79" i="4"/>
  <c r="BL91" i="4"/>
  <c r="BN91" i="4" s="1"/>
  <c r="BL92" i="4"/>
  <c r="BN92" i="4" s="1"/>
  <c r="BL97" i="4"/>
  <c r="BN97" i="4" s="1"/>
  <c r="BL98" i="4"/>
  <c r="BN98" i="4" s="1"/>
  <c r="BL105" i="4"/>
  <c r="BN105" i="4" s="1"/>
  <c r="BL106" i="4"/>
  <c r="BN106" i="4" s="1"/>
  <c r="BN110" i="4"/>
  <c r="BL113" i="4"/>
  <c r="BN113" i="4" s="1"/>
  <c r="BL114" i="4"/>
  <c r="BN114" i="4" s="1"/>
  <c r="BN117" i="4"/>
  <c r="BN118" i="4"/>
  <c r="BL121" i="4"/>
  <c r="BN121" i="4" s="1"/>
  <c r="BL122" i="4"/>
  <c r="BN122" i="4" s="1"/>
  <c r="F125" i="4"/>
  <c r="N125" i="4"/>
  <c r="V125" i="4"/>
  <c r="AD125" i="4"/>
  <c r="AL125" i="4"/>
  <c r="AT125" i="4"/>
  <c r="BB125" i="4"/>
  <c r="BJ125" i="4"/>
  <c r="H125" i="4"/>
  <c r="P125" i="4"/>
  <c r="X125" i="4"/>
  <c r="AF125" i="4"/>
  <c r="AN125" i="4"/>
  <c r="AV125" i="4"/>
  <c r="BD125" i="4"/>
  <c r="J45" i="3"/>
  <c r="J46" i="3"/>
  <c r="J47" i="3"/>
  <c r="BW138" i="4" l="1"/>
  <c r="BS139" i="4"/>
  <c r="BM139" i="4"/>
  <c r="BG139" i="4"/>
  <c r="AU139" i="4"/>
  <c r="AS139" i="4"/>
  <c r="AQ139" i="4"/>
  <c r="AO139" i="4"/>
  <c r="AK139" i="4"/>
  <c r="AG139" i="4"/>
  <c r="AE139" i="4"/>
  <c r="AY139" i="4"/>
  <c r="AW139" i="4"/>
  <c r="AM139" i="4"/>
  <c r="BA139" i="4"/>
  <c r="BO139" i="4"/>
  <c r="BI139" i="4"/>
  <c r="BC139" i="4"/>
  <c r="AI139" i="4"/>
  <c r="BE139" i="4"/>
  <c r="BU139" i="4"/>
  <c r="BQ139" i="4"/>
  <c r="BK139" i="4"/>
  <c r="BQ246" i="4"/>
  <c r="BQ251" i="4" s="1"/>
  <c r="AE14" i="7" s="1"/>
  <c r="BS246" i="4"/>
  <c r="BU246" i="4"/>
  <c r="BM246" i="4"/>
  <c r="BG246" i="4"/>
  <c r="BE246" i="4"/>
  <c r="BC246" i="4"/>
  <c r="BA246" i="4"/>
  <c r="BA251" i="4" s="1"/>
  <c r="AY246" i="4"/>
  <c r="AY251" i="4" s="1"/>
  <c r="BI246" i="4"/>
  <c r="BK246" i="4"/>
  <c r="BO246" i="4"/>
  <c r="AU246" i="4"/>
  <c r="AQ246" i="4"/>
  <c r="AO246" i="4"/>
  <c r="AM246" i="4"/>
  <c r="AM251" i="4" s="1"/>
  <c r="AW246" i="4"/>
  <c r="AW251" i="4" s="1"/>
  <c r="AS246" i="4"/>
  <c r="AK246" i="4"/>
  <c r="AI246" i="4"/>
  <c r="AI251" i="4" s="1"/>
  <c r="AG246" i="4"/>
  <c r="AG251" i="4" s="1"/>
  <c r="AE246" i="4"/>
  <c r="AC246" i="4"/>
  <c r="AA246" i="4"/>
  <c r="AA251" i="4" s="1"/>
  <c r="Y246" i="4"/>
  <c r="W246" i="4"/>
  <c r="U246" i="4"/>
  <c r="Q246" i="4"/>
  <c r="O246" i="4"/>
  <c r="S246" i="4"/>
  <c r="K246" i="4"/>
  <c r="M246" i="4"/>
  <c r="AC139" i="4"/>
  <c r="AA139" i="4"/>
  <c r="Y139" i="4"/>
  <c r="W139" i="4"/>
  <c r="U139" i="4"/>
  <c r="S139" i="4"/>
  <c r="Q139" i="4"/>
  <c r="O139" i="4"/>
  <c r="O251" i="4" s="1"/>
  <c r="M139" i="4"/>
  <c r="K139" i="4"/>
  <c r="AC251" i="4"/>
  <c r="X13" i="7"/>
  <c r="AD13" i="7"/>
  <c r="T13" i="7"/>
  <c r="S13" i="7"/>
  <c r="Z13" i="7"/>
  <c r="J13" i="7"/>
  <c r="AC13" i="7"/>
  <c r="M13" i="7"/>
  <c r="W13" i="7"/>
  <c r="N13" i="7"/>
  <c r="P13" i="7"/>
  <c r="AE13" i="7"/>
  <c r="O13" i="7"/>
  <c r="V13" i="7"/>
  <c r="Y13" i="7"/>
  <c r="I13" i="7"/>
  <c r="H13" i="7"/>
  <c r="Q13" i="7"/>
  <c r="AB13" i="7"/>
  <c r="L13" i="7"/>
  <c r="AA13" i="7"/>
  <c r="K13" i="7"/>
  <c r="R13" i="7"/>
  <c r="U13" i="7"/>
  <c r="BW249" i="4"/>
  <c r="BC251" i="4"/>
  <c r="BU251" i="4"/>
  <c r="B13" i="7"/>
  <c r="D13" i="7"/>
  <c r="C13" i="7"/>
  <c r="BN127" i="4"/>
  <c r="C44" i="8" s="1"/>
  <c r="F13" i="7"/>
  <c r="E13" i="7"/>
  <c r="G13" i="7"/>
  <c r="BW247" i="4"/>
  <c r="BW248" i="4"/>
  <c r="BL125" i="4"/>
  <c r="BN69" i="4"/>
  <c r="BN125" i="4" s="1"/>
  <c r="C125" i="4" s="1"/>
  <c r="J1" i="3"/>
  <c r="BM251" i="4" l="1"/>
  <c r="Y251" i="4"/>
  <c r="I14" i="7" s="1"/>
  <c r="BE251" i="4"/>
  <c r="BG251" i="4"/>
  <c r="BK251" i="4"/>
  <c r="AB14" i="7" s="1"/>
  <c r="AE251" i="4"/>
  <c r="L14" i="7" s="1"/>
  <c r="AQ251" i="4"/>
  <c r="AS251" i="4"/>
  <c r="BS251" i="4"/>
  <c r="BW254" i="4" s="1"/>
  <c r="U251" i="4"/>
  <c r="G14" i="7" s="1"/>
  <c r="BO251" i="4"/>
  <c r="W251" i="4"/>
  <c r="Q251" i="4"/>
  <c r="E14" i="7" s="1"/>
  <c r="M251" i="4"/>
  <c r="C14" i="7" s="1"/>
  <c r="AK251" i="4"/>
  <c r="BI251" i="4"/>
  <c r="AA14" i="7" s="1"/>
  <c r="AU251" i="4"/>
  <c r="T14" i="7" s="1"/>
  <c r="BW139" i="4"/>
  <c r="AO251" i="4"/>
  <c r="S251" i="4"/>
  <c r="F14" i="7" s="1"/>
  <c r="BW246" i="4"/>
  <c r="K251" i="4"/>
  <c r="B14" i="7" s="1"/>
  <c r="BM125" i="4"/>
  <c r="BG125" i="4"/>
  <c r="AY125" i="4"/>
  <c r="BE125" i="4"/>
  <c r="AS125" i="4"/>
  <c r="AE125" i="4"/>
  <c r="AC125" i="4"/>
  <c r="AG125" i="4"/>
  <c r="W125" i="4"/>
  <c r="U125" i="4"/>
  <c r="AU125" i="4"/>
  <c r="AM125" i="4"/>
  <c r="E125" i="4"/>
  <c r="S125" i="4"/>
  <c r="Y125" i="4"/>
  <c r="AA125" i="4"/>
  <c r="BI125" i="4"/>
  <c r="AQ125" i="4"/>
  <c r="M125" i="4"/>
  <c r="BC125" i="4"/>
  <c r="BA125" i="4"/>
  <c r="AI125" i="4"/>
  <c r="I125" i="4"/>
  <c r="AO125" i="4"/>
  <c r="G125" i="4"/>
  <c r="K125" i="4"/>
  <c r="Q125" i="4"/>
  <c r="AK125" i="4"/>
  <c r="AW125" i="4"/>
  <c r="O125" i="4"/>
  <c r="BK125" i="4"/>
  <c r="K14" i="7"/>
  <c r="AD14" i="7"/>
  <c r="J14" i="7"/>
  <c r="P14" i="7"/>
  <c r="M14" i="7"/>
  <c r="X14" i="7"/>
  <c r="U14" i="7"/>
  <c r="N14" i="7"/>
  <c r="D14" i="7"/>
  <c r="R14" i="7"/>
  <c r="W14" i="7"/>
  <c r="Y14" i="7"/>
  <c r="V14" i="7"/>
  <c r="H14" i="7"/>
  <c r="Q14" i="7"/>
  <c r="Z14" i="7"/>
  <c r="S14" i="7"/>
  <c r="AC14" i="7"/>
  <c r="O14" i="7"/>
  <c r="AF13" i="7"/>
  <c r="BN128" i="4"/>
  <c r="BW251" i="4" l="1"/>
  <c r="BL251" i="4" s="1"/>
  <c r="BW253" i="4"/>
  <c r="AF14" i="7"/>
  <c r="BN129" i="4"/>
  <c r="AZ251" i="4" l="1"/>
  <c r="AH251" i="4"/>
  <c r="AF251" i="4"/>
  <c r="V251" i="4"/>
  <c r="AX251" i="4"/>
  <c r="AV251" i="4"/>
  <c r="P251" i="4"/>
  <c r="BR251" i="4"/>
  <c r="BF251" i="4"/>
  <c r="AL251" i="4"/>
  <c r="N251" i="4"/>
  <c r="AD251" i="4"/>
  <c r="X251" i="4"/>
  <c r="T251" i="4"/>
  <c r="BH251" i="4"/>
  <c r="Z251" i="4"/>
  <c r="L251" i="4"/>
  <c r="BP251" i="4"/>
  <c r="AN251" i="4"/>
  <c r="AB251" i="4"/>
  <c r="AR251" i="4"/>
  <c r="J251" i="4"/>
  <c r="AP251" i="4"/>
  <c r="BB251" i="4"/>
  <c r="BD251" i="4"/>
  <c r="BN251" i="4"/>
  <c r="AT251" i="4"/>
  <c r="R251" i="4"/>
  <c r="BV251" i="4"/>
  <c r="AJ251" i="4"/>
  <c r="BT251" i="4"/>
  <c r="BJ251" i="4"/>
  <c r="BW255" i="4"/>
  <c r="C45" i="8"/>
  <c r="A5" i="11" l="1"/>
  <c r="G42" i="4" l="1"/>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H20" i="4" l="1"/>
  <c r="BF20" i="4" s="1"/>
  <c r="H21" i="4"/>
  <c r="H22" i="4"/>
  <c r="H23" i="4"/>
  <c r="H24" i="4"/>
  <c r="H25" i="4"/>
  <c r="J25" i="4" s="1"/>
  <c r="H26" i="4"/>
  <c r="BF26" i="4" s="1"/>
  <c r="H27" i="4"/>
  <c r="H28" i="4"/>
  <c r="H29" i="4"/>
  <c r="BF29" i="4" s="1"/>
  <c r="H30" i="4"/>
  <c r="H31" i="4"/>
  <c r="BF31" i="4" s="1"/>
  <c r="H32" i="4"/>
  <c r="H33" i="4"/>
  <c r="H34" i="4"/>
  <c r="H35" i="4"/>
  <c r="H36" i="4"/>
  <c r="H37" i="4"/>
  <c r="BF37" i="4" s="1"/>
  <c r="H38" i="4"/>
  <c r="H39" i="4"/>
  <c r="H40" i="4"/>
  <c r="H41" i="4"/>
  <c r="H42" i="4"/>
  <c r="BF42" i="4" s="1"/>
  <c r="H19" i="4"/>
  <c r="BF19" i="4" s="1"/>
  <c r="H18" i="4"/>
  <c r="BF18" i="4" s="1"/>
  <c r="H17" i="4"/>
  <c r="BF17" i="4" s="1"/>
  <c r="H16" i="4"/>
  <c r="BF16" i="4" s="1"/>
  <c r="H15" i="4"/>
  <c r="BF15" i="4" s="1"/>
  <c r="H14" i="4"/>
  <c r="BF14" i="4" s="1"/>
  <c r="H13" i="4"/>
  <c r="BF13" i="4" s="1"/>
  <c r="J8" i="3"/>
  <c r="AB38" i="4" l="1"/>
  <c r="BF38" i="4"/>
  <c r="N22" i="4"/>
  <c r="BF22" i="4"/>
  <c r="BR28" i="4"/>
  <c r="BF28" i="4"/>
  <c r="AB34" i="4"/>
  <c r="BF34" i="4"/>
  <c r="R41" i="4"/>
  <c r="BF41" i="4"/>
  <c r="J33" i="4"/>
  <c r="BF33" i="4"/>
  <c r="T40" i="4"/>
  <c r="BF40" i="4"/>
  <c r="AV32" i="4"/>
  <c r="BF32" i="4"/>
  <c r="L25" i="4"/>
  <c r="BF25" i="4"/>
  <c r="R39" i="4"/>
  <c r="BF39" i="4"/>
  <c r="P24" i="4"/>
  <c r="BF24" i="4"/>
  <c r="N23" i="4"/>
  <c r="BF23" i="4"/>
  <c r="X21" i="4"/>
  <c r="BF21" i="4"/>
  <c r="J30" i="4"/>
  <c r="BF30" i="4"/>
  <c r="V36" i="4"/>
  <c r="BF36" i="4"/>
  <c r="V35" i="4"/>
  <c r="BF35" i="4"/>
  <c r="L27" i="4"/>
  <c r="BF27" i="4"/>
  <c r="BL39" i="4"/>
  <c r="BJ39" i="4"/>
  <c r="L39" i="4"/>
  <c r="L40" i="4"/>
  <c r="AT38" i="4"/>
  <c r="AH39" i="4"/>
  <c r="T39" i="4"/>
  <c r="P34" i="4"/>
  <c r="T28" i="4"/>
  <c r="L33" i="4"/>
  <c r="BP33" i="4"/>
  <c r="R28" i="4"/>
  <c r="L23" i="4"/>
  <c r="N27" i="4"/>
  <c r="BD39" i="4"/>
  <c r="AV39" i="4"/>
  <c r="AJ39" i="4"/>
  <c r="BR39" i="4"/>
  <c r="BB39" i="4"/>
  <c r="AF39" i="4"/>
  <c r="BP39" i="4"/>
  <c r="AZ39" i="4"/>
  <c r="AD39" i="4"/>
  <c r="BN39" i="4"/>
  <c r="AX39" i="4"/>
  <c r="AB39" i="4"/>
  <c r="BN27" i="4"/>
  <c r="AT39" i="4"/>
  <c r="P39" i="4"/>
  <c r="BH39" i="4"/>
  <c r="AR39" i="4"/>
  <c r="N39" i="4"/>
  <c r="X34" i="4"/>
  <c r="BR41" i="4"/>
  <c r="X38" i="4"/>
  <c r="AR27" i="4"/>
  <c r="BP41" i="4"/>
  <c r="L38" i="4"/>
  <c r="AJ27" i="4"/>
  <c r="BN35" i="4"/>
  <c r="BP32" i="4"/>
  <c r="AZ25" i="4"/>
  <c r="BJ38" i="4"/>
  <c r="T32" i="4"/>
  <c r="BP27" i="4"/>
  <c r="T25" i="4"/>
  <c r="J29" i="4"/>
  <c r="L29" i="4"/>
  <c r="T29" i="4"/>
  <c r="AZ29" i="4"/>
  <c r="BP29" i="4"/>
  <c r="L26" i="4"/>
  <c r="AR26" i="4"/>
  <c r="AT26" i="4"/>
  <c r="AP26" i="4"/>
  <c r="J26" i="4"/>
  <c r="N26" i="4"/>
  <c r="R20" i="4"/>
  <c r="BL20" i="4"/>
  <c r="P20" i="4"/>
  <c r="X20" i="4"/>
  <c r="AX20" i="4"/>
  <c r="BN20" i="4"/>
  <c r="BR20" i="4"/>
  <c r="AF20" i="4"/>
  <c r="AJ20" i="4"/>
  <c r="AV20" i="4"/>
  <c r="AZ41" i="4"/>
  <c r="AX35" i="4"/>
  <c r="R27" i="4"/>
  <c r="BJ22" i="4"/>
  <c r="AZ21" i="4"/>
  <c r="V41" i="4"/>
  <c r="AD35" i="4"/>
  <c r="BR32" i="4"/>
  <c r="BL30" i="4"/>
  <c r="P27" i="4"/>
  <c r="AR22" i="4"/>
  <c r="AB21" i="4"/>
  <c r="BJ30" i="4"/>
  <c r="AX32" i="4"/>
  <c r="AN40" i="4"/>
  <c r="AP38" i="4"/>
  <c r="AV36" i="4"/>
  <c r="BL34" i="4"/>
  <c r="AZ33" i="4"/>
  <c r="AN32" i="4"/>
  <c r="X30" i="4"/>
  <c r="BL27" i="4"/>
  <c r="AR25" i="4"/>
  <c r="AT23" i="4"/>
  <c r="L22" i="4"/>
  <c r="AN22" i="4"/>
  <c r="BL40" i="4"/>
  <c r="AX36" i="4"/>
  <c r="AD30" i="4"/>
  <c r="AF22" i="4"/>
  <c r="AH40" i="4"/>
  <c r="AN38" i="4"/>
  <c r="AN36" i="4"/>
  <c r="AN34" i="4"/>
  <c r="T33" i="4"/>
  <c r="V32" i="4"/>
  <c r="P30" i="4"/>
  <c r="AV27" i="4"/>
  <c r="AP25" i="4"/>
  <c r="AR23" i="4"/>
  <c r="J22" i="4"/>
  <c r="BR14" i="4"/>
  <c r="BN14" i="4"/>
  <c r="AX14" i="4"/>
  <c r="AH14" i="4"/>
  <c r="R14" i="4"/>
  <c r="J37" i="4"/>
  <c r="AJ37" i="4"/>
  <c r="AP37" i="4"/>
  <c r="BP37" i="4"/>
  <c r="X37" i="4"/>
  <c r="AN37" i="4"/>
  <c r="AR37" i="4"/>
  <c r="T37" i="4"/>
  <c r="L37" i="4"/>
  <c r="AZ37" i="4"/>
  <c r="V37" i="4"/>
  <c r="BR37" i="4"/>
  <c r="BR18" i="4"/>
  <c r="P18" i="4"/>
  <c r="V31" i="4"/>
  <c r="AD31" i="4"/>
  <c r="AV31" i="4"/>
  <c r="BN31" i="4"/>
  <c r="N31" i="4"/>
  <c r="AH31" i="4"/>
  <c r="BR31" i="4"/>
  <c r="X31" i="4"/>
  <c r="AT31" i="4"/>
  <c r="L31" i="4"/>
  <c r="AF31" i="4"/>
  <c r="AX31" i="4"/>
  <c r="BP31" i="4"/>
  <c r="AZ31" i="4"/>
  <c r="BJ31" i="4"/>
  <c r="P31" i="4"/>
  <c r="AJ31" i="4"/>
  <c r="BD31" i="4"/>
  <c r="AP31" i="4"/>
  <c r="R31" i="4"/>
  <c r="AN31" i="4"/>
  <c r="T31" i="4"/>
  <c r="BH31" i="4"/>
  <c r="AR31" i="4"/>
  <c r="AB31" i="4"/>
  <c r="BL31" i="4"/>
  <c r="BJ40" i="4"/>
  <c r="BL35" i="4"/>
  <c r="AB35" i="4"/>
  <c r="AV24" i="4"/>
  <c r="AF40" i="4"/>
  <c r="BJ35" i="4"/>
  <c r="AT35" i="4"/>
  <c r="X35" i="4"/>
  <c r="AN24" i="4"/>
  <c r="BP23" i="4"/>
  <c r="AH23" i="4"/>
  <c r="AJ41" i="4"/>
  <c r="BD40" i="4"/>
  <c r="AD40" i="4"/>
  <c r="P38" i="4"/>
  <c r="T36" i="4"/>
  <c r="BH35" i="4"/>
  <c r="AR35" i="4"/>
  <c r="T35" i="4"/>
  <c r="BJ34" i="4"/>
  <c r="N34" i="4"/>
  <c r="AR33" i="4"/>
  <c r="R32" i="4"/>
  <c r="N30" i="4"/>
  <c r="AR29" i="4"/>
  <c r="AF26" i="4"/>
  <c r="AL25" i="4"/>
  <c r="AJ24" i="4"/>
  <c r="BN23" i="4"/>
  <c r="AF23" i="4"/>
  <c r="BH22" i="4"/>
  <c r="AD22" i="4"/>
  <c r="BB20" i="4"/>
  <c r="V20" i="4"/>
  <c r="AX24" i="4"/>
  <c r="AV35" i="4"/>
  <c r="BH40" i="4"/>
  <c r="AH41" i="4"/>
  <c r="AX40" i="4"/>
  <c r="AB40" i="4"/>
  <c r="BL38" i="4"/>
  <c r="N38" i="4"/>
  <c r="R36" i="4"/>
  <c r="AN35" i="4"/>
  <c r="R35" i="4"/>
  <c r="L34" i="4"/>
  <c r="AP33" i="4"/>
  <c r="AT30" i="4"/>
  <c r="L30" i="4"/>
  <c r="AP29" i="4"/>
  <c r="AT27" i="4"/>
  <c r="BL26" i="4"/>
  <c r="AD26" i="4"/>
  <c r="BR25" i="4"/>
  <c r="AJ25" i="4"/>
  <c r="BR24" i="4"/>
  <c r="X24" i="4"/>
  <c r="BJ23" i="4"/>
  <c r="AB23" i="4"/>
  <c r="AB22" i="4"/>
  <c r="BB21" i="4"/>
  <c r="AZ20" i="4"/>
  <c r="T20" i="4"/>
  <c r="R40" i="4"/>
  <c r="AJ35" i="4"/>
  <c r="P35" i="4"/>
  <c r="AT34" i="4"/>
  <c r="AN33" i="4"/>
  <c r="BH26" i="4"/>
  <c r="Z26" i="4"/>
  <c r="BH25" i="4"/>
  <c r="BP24" i="4"/>
  <c r="V24" i="4"/>
  <c r="BH23" i="4"/>
  <c r="T23" i="4"/>
  <c r="BD22" i="4"/>
  <c r="Z22" i="4"/>
  <c r="AT40" i="4"/>
  <c r="P40" i="4"/>
  <c r="BR36" i="4"/>
  <c r="BR35" i="4"/>
  <c r="BB35" i="4"/>
  <c r="AH35" i="4"/>
  <c r="N35" i="4"/>
  <c r="AR34" i="4"/>
  <c r="X33" i="4"/>
  <c r="AP30" i="4"/>
  <c r="X29" i="4"/>
  <c r="X26" i="4"/>
  <c r="X25" i="4"/>
  <c r="BL24" i="4"/>
  <c r="T24" i="4"/>
  <c r="AX23" i="4"/>
  <c r="R23" i="4"/>
  <c r="AV22" i="4"/>
  <c r="X22" i="4"/>
  <c r="AV40" i="4"/>
  <c r="BD35" i="4"/>
  <c r="AR30" i="4"/>
  <c r="AN29" i="4"/>
  <c r="Z25" i="4"/>
  <c r="BN40" i="4"/>
  <c r="AR40" i="4"/>
  <c r="N40" i="4"/>
  <c r="AR38" i="4"/>
  <c r="BP36" i="4"/>
  <c r="BP35" i="4"/>
  <c r="AZ35" i="4"/>
  <c r="AF35" i="4"/>
  <c r="L35" i="4"/>
  <c r="AP34" i="4"/>
  <c r="BR33" i="4"/>
  <c r="V33" i="4"/>
  <c r="AN30" i="4"/>
  <c r="BR29" i="4"/>
  <c r="V29" i="4"/>
  <c r="T27" i="4"/>
  <c r="AV26" i="4"/>
  <c r="P26" i="4"/>
  <c r="BB25" i="4"/>
  <c r="V25" i="4"/>
  <c r="AZ24" i="4"/>
  <c r="R24" i="4"/>
  <c r="AV23" i="4"/>
  <c r="P23" i="4"/>
  <c r="AT22" i="4"/>
  <c r="P22" i="4"/>
  <c r="AL20" i="4"/>
  <c r="L42" i="4"/>
  <c r="AB42" i="4"/>
  <c r="AR42" i="4"/>
  <c r="BH42" i="4"/>
  <c r="P42" i="4"/>
  <c r="AF42" i="4"/>
  <c r="AV42" i="4"/>
  <c r="N42" i="4"/>
  <c r="AD42" i="4"/>
  <c r="AT42" i="4"/>
  <c r="BJ42" i="4"/>
  <c r="BL42" i="4"/>
  <c r="R42" i="4"/>
  <c r="AH42" i="4"/>
  <c r="AX42" i="4"/>
  <c r="BN42" i="4"/>
  <c r="AN42" i="4"/>
  <c r="J42" i="4"/>
  <c r="AP42" i="4"/>
  <c r="T42" i="4"/>
  <c r="AZ42" i="4"/>
  <c r="Z42" i="4"/>
  <c r="AJ42" i="4"/>
  <c r="BR42" i="4"/>
  <c r="V42" i="4"/>
  <c r="BB42" i="4"/>
  <c r="X42" i="4"/>
  <c r="BD42" i="4"/>
  <c r="BP42" i="4"/>
  <c r="AL42" i="4"/>
  <c r="J28" i="4"/>
  <c r="Z28" i="4"/>
  <c r="AP28" i="4"/>
  <c r="L28" i="4"/>
  <c r="AB28" i="4"/>
  <c r="AR28" i="4"/>
  <c r="BH28" i="4"/>
  <c r="N28" i="4"/>
  <c r="AD28" i="4"/>
  <c r="AT28" i="4"/>
  <c r="BJ28" i="4"/>
  <c r="X28" i="4"/>
  <c r="AZ28" i="4"/>
  <c r="AH28" i="4"/>
  <c r="BD28" i="4"/>
  <c r="AF28" i="4"/>
  <c r="BB28" i="4"/>
  <c r="AJ28" i="4"/>
  <c r="BL28" i="4"/>
  <c r="P28" i="4"/>
  <c r="AL28" i="4"/>
  <c r="BN28" i="4"/>
  <c r="BN41" i="4"/>
  <c r="T41" i="4"/>
  <c r="BP28" i="4"/>
  <c r="Z21" i="4"/>
  <c r="BB41" i="4"/>
  <c r="J32" i="4"/>
  <c r="Z32" i="4"/>
  <c r="AP32" i="4"/>
  <c r="L32" i="4"/>
  <c r="AB32" i="4"/>
  <c r="AR32" i="4"/>
  <c r="BH32" i="4"/>
  <c r="N32" i="4"/>
  <c r="AD32" i="4"/>
  <c r="AT32" i="4"/>
  <c r="BJ32" i="4"/>
  <c r="X32" i="4"/>
  <c r="AZ32" i="4"/>
  <c r="BD32" i="4"/>
  <c r="AF32" i="4"/>
  <c r="BB32" i="4"/>
  <c r="AH32" i="4"/>
  <c r="AJ32" i="4"/>
  <c r="BL32" i="4"/>
  <c r="P32" i="4"/>
  <c r="AL32" i="4"/>
  <c r="BN32" i="4"/>
  <c r="AX28" i="4"/>
  <c r="X41" i="4"/>
  <c r="AN41" i="4"/>
  <c r="BD41" i="4"/>
  <c r="L41" i="4"/>
  <c r="AB41" i="4"/>
  <c r="AR41" i="4"/>
  <c r="BH41" i="4"/>
  <c r="P41" i="4"/>
  <c r="AF41" i="4"/>
  <c r="BL41" i="4"/>
  <c r="J41" i="4"/>
  <c r="Z41" i="4"/>
  <c r="AP41" i="4"/>
  <c r="N41" i="4"/>
  <c r="AD41" i="4"/>
  <c r="AT41" i="4"/>
  <c r="BJ41" i="4"/>
  <c r="AV41" i="4"/>
  <c r="AV28" i="4"/>
  <c r="N21" i="4"/>
  <c r="AD21" i="4"/>
  <c r="AT21" i="4"/>
  <c r="BJ21" i="4"/>
  <c r="P21" i="4"/>
  <c r="AF21" i="4"/>
  <c r="AV21" i="4"/>
  <c r="BL21" i="4"/>
  <c r="R21" i="4"/>
  <c r="AH21" i="4"/>
  <c r="AX21" i="4"/>
  <c r="BN21" i="4"/>
  <c r="AJ21" i="4"/>
  <c r="J21" i="4"/>
  <c r="AL21" i="4"/>
  <c r="BH21" i="4"/>
  <c r="L21" i="4"/>
  <c r="AN21" i="4"/>
  <c r="BP21" i="4"/>
  <c r="T21" i="4"/>
  <c r="AP21" i="4"/>
  <c r="BR21" i="4"/>
  <c r="V21" i="4"/>
  <c r="AR21" i="4"/>
  <c r="AX41" i="4"/>
  <c r="AN28" i="4"/>
  <c r="AL41" i="4"/>
  <c r="J36" i="4"/>
  <c r="Z36" i="4"/>
  <c r="AP36" i="4"/>
  <c r="L36" i="4"/>
  <c r="AB36" i="4"/>
  <c r="AR36" i="4"/>
  <c r="BH36" i="4"/>
  <c r="N36" i="4"/>
  <c r="AD36" i="4"/>
  <c r="AT36" i="4"/>
  <c r="BJ36" i="4"/>
  <c r="X36" i="4"/>
  <c r="AZ36" i="4"/>
  <c r="BD36" i="4"/>
  <c r="AF36" i="4"/>
  <c r="BB36" i="4"/>
  <c r="AH36" i="4"/>
  <c r="AJ36" i="4"/>
  <c r="BL36" i="4"/>
  <c r="P36" i="4"/>
  <c r="AL36" i="4"/>
  <c r="BN36" i="4"/>
  <c r="V28" i="4"/>
  <c r="BD21" i="4"/>
  <c r="AP40" i="4"/>
  <c r="Z40" i="4"/>
  <c r="J40" i="4"/>
  <c r="V39" i="4"/>
  <c r="AL39" i="4"/>
  <c r="X39" i="4"/>
  <c r="AN39" i="4"/>
  <c r="J39" i="4"/>
  <c r="Z39" i="4"/>
  <c r="AP39" i="4"/>
  <c r="BH38" i="4"/>
  <c r="AF38" i="4"/>
  <c r="J38" i="4"/>
  <c r="BH37" i="4"/>
  <c r="AL37" i="4"/>
  <c r="BH34" i="4"/>
  <c r="AF34" i="4"/>
  <c r="J34" i="4"/>
  <c r="BH33" i="4"/>
  <c r="AL33" i="4"/>
  <c r="BH30" i="4"/>
  <c r="AF30" i="4"/>
  <c r="BH29" i="4"/>
  <c r="AL29" i="4"/>
  <c r="BJ27" i="4"/>
  <c r="AH27" i="4"/>
  <c r="BJ26" i="4"/>
  <c r="AN26" i="4"/>
  <c r="BP25" i="4"/>
  <c r="AN25" i="4"/>
  <c r="BN24" i="4"/>
  <c r="AL24" i="4"/>
  <c r="BL23" i="4"/>
  <c r="AJ23" i="4"/>
  <c r="BL22" i="4"/>
  <c r="AP22" i="4"/>
  <c r="BP20" i="4"/>
  <c r="AN20" i="4"/>
  <c r="X40" i="4"/>
  <c r="AD38" i="4"/>
  <c r="N37" i="4"/>
  <c r="AD37" i="4"/>
  <c r="AT37" i="4"/>
  <c r="BJ37" i="4"/>
  <c r="P37" i="4"/>
  <c r="AF37" i="4"/>
  <c r="AV37" i="4"/>
  <c r="BL37" i="4"/>
  <c r="R37" i="4"/>
  <c r="AH37" i="4"/>
  <c r="AX37" i="4"/>
  <c r="BN37" i="4"/>
  <c r="AD34" i="4"/>
  <c r="N33" i="4"/>
  <c r="AD33" i="4"/>
  <c r="AT33" i="4"/>
  <c r="BJ33" i="4"/>
  <c r="P33" i="4"/>
  <c r="AF33" i="4"/>
  <c r="AV33" i="4"/>
  <c r="BL33" i="4"/>
  <c r="R33" i="4"/>
  <c r="AH33" i="4"/>
  <c r="AX33" i="4"/>
  <c r="BN33" i="4"/>
  <c r="R30" i="4"/>
  <c r="AH30" i="4"/>
  <c r="AX30" i="4"/>
  <c r="BN30" i="4"/>
  <c r="T30" i="4"/>
  <c r="AJ30" i="4"/>
  <c r="AZ30" i="4"/>
  <c r="BP30" i="4"/>
  <c r="V30" i="4"/>
  <c r="AL30" i="4"/>
  <c r="BB30" i="4"/>
  <c r="BR30" i="4"/>
  <c r="N29" i="4"/>
  <c r="AD29" i="4"/>
  <c r="AT29" i="4"/>
  <c r="BJ29" i="4"/>
  <c r="P29" i="4"/>
  <c r="AF29" i="4"/>
  <c r="AV29" i="4"/>
  <c r="BL29" i="4"/>
  <c r="R29" i="4"/>
  <c r="AH29" i="4"/>
  <c r="AX29" i="4"/>
  <c r="BN29" i="4"/>
  <c r="V27" i="4"/>
  <c r="AL27" i="4"/>
  <c r="BB27" i="4"/>
  <c r="BR27" i="4"/>
  <c r="X27" i="4"/>
  <c r="AN27" i="4"/>
  <c r="BD27" i="4"/>
  <c r="J27" i="4"/>
  <c r="Z27" i="4"/>
  <c r="AP27" i="4"/>
  <c r="J24" i="4"/>
  <c r="Z24" i="4"/>
  <c r="AP24" i="4"/>
  <c r="L24" i="4"/>
  <c r="AB24" i="4"/>
  <c r="AR24" i="4"/>
  <c r="BH24" i="4"/>
  <c r="N24" i="4"/>
  <c r="AD24" i="4"/>
  <c r="AT24" i="4"/>
  <c r="BJ24" i="4"/>
  <c r="BR40" i="4"/>
  <c r="BB40" i="4"/>
  <c r="AL40" i="4"/>
  <c r="V40" i="4"/>
  <c r="BD38" i="4"/>
  <c r="BD37" i="4"/>
  <c r="AB37" i="4"/>
  <c r="BD34" i="4"/>
  <c r="BD33" i="4"/>
  <c r="AB33" i="4"/>
  <c r="BD30" i="4"/>
  <c r="AB30" i="4"/>
  <c r="BD29" i="4"/>
  <c r="AB29" i="4"/>
  <c r="AZ27" i="4"/>
  <c r="AD27" i="4"/>
  <c r="R26" i="4"/>
  <c r="AH26" i="4"/>
  <c r="AX26" i="4"/>
  <c r="BN26" i="4"/>
  <c r="T26" i="4"/>
  <c r="AJ26" i="4"/>
  <c r="AZ26" i="4"/>
  <c r="BP26" i="4"/>
  <c r="V26" i="4"/>
  <c r="AL26" i="4"/>
  <c r="BB26" i="4"/>
  <c r="BR26" i="4"/>
  <c r="N25" i="4"/>
  <c r="AD25" i="4"/>
  <c r="AT25" i="4"/>
  <c r="BJ25" i="4"/>
  <c r="P25" i="4"/>
  <c r="AF25" i="4"/>
  <c r="AV25" i="4"/>
  <c r="BL25" i="4"/>
  <c r="R25" i="4"/>
  <c r="AH25" i="4"/>
  <c r="AX25" i="4"/>
  <c r="BN25" i="4"/>
  <c r="BD24" i="4"/>
  <c r="AH24" i="4"/>
  <c r="V23" i="4"/>
  <c r="AL23" i="4"/>
  <c r="BB23" i="4"/>
  <c r="BR23" i="4"/>
  <c r="X23" i="4"/>
  <c r="AN23" i="4"/>
  <c r="BD23" i="4"/>
  <c r="J23" i="4"/>
  <c r="Z23" i="4"/>
  <c r="AP23" i="4"/>
  <c r="J20" i="4"/>
  <c r="Z20" i="4"/>
  <c r="AP20" i="4"/>
  <c r="L20" i="4"/>
  <c r="AB20" i="4"/>
  <c r="AR20" i="4"/>
  <c r="BH20" i="4"/>
  <c r="N20" i="4"/>
  <c r="AD20" i="4"/>
  <c r="AT20" i="4"/>
  <c r="BJ20" i="4"/>
  <c r="R38" i="4"/>
  <c r="AH38" i="4"/>
  <c r="AX38" i="4"/>
  <c r="BN38" i="4"/>
  <c r="T38" i="4"/>
  <c r="AJ38" i="4"/>
  <c r="AZ38" i="4"/>
  <c r="BP38" i="4"/>
  <c r="V38" i="4"/>
  <c r="AL38" i="4"/>
  <c r="BB38" i="4"/>
  <c r="BR38" i="4"/>
  <c r="R34" i="4"/>
  <c r="AH34" i="4"/>
  <c r="AX34" i="4"/>
  <c r="BN34" i="4"/>
  <c r="T34" i="4"/>
  <c r="AJ34" i="4"/>
  <c r="AZ34" i="4"/>
  <c r="BP34" i="4"/>
  <c r="V34" i="4"/>
  <c r="AL34" i="4"/>
  <c r="BB34" i="4"/>
  <c r="BR34" i="4"/>
  <c r="AJ33" i="4"/>
  <c r="AJ29" i="4"/>
  <c r="BH27" i="4"/>
  <c r="AF27" i="4"/>
  <c r="BP40" i="4"/>
  <c r="AZ40" i="4"/>
  <c r="AJ40" i="4"/>
  <c r="AV38" i="4"/>
  <c r="Z38" i="4"/>
  <c r="BB37" i="4"/>
  <c r="Z37" i="4"/>
  <c r="AV34" i="4"/>
  <c r="Z34" i="4"/>
  <c r="BB33" i="4"/>
  <c r="Z33" i="4"/>
  <c r="AV30" i="4"/>
  <c r="Z30" i="4"/>
  <c r="BB29" i="4"/>
  <c r="Z29" i="4"/>
  <c r="AX27" i="4"/>
  <c r="AB27" i="4"/>
  <c r="BD26" i="4"/>
  <c r="AB26" i="4"/>
  <c r="BD25" i="4"/>
  <c r="AB25" i="4"/>
  <c r="BB24" i="4"/>
  <c r="AF24" i="4"/>
  <c r="AZ23" i="4"/>
  <c r="AD23" i="4"/>
  <c r="R22" i="4"/>
  <c r="AH22" i="4"/>
  <c r="AX22" i="4"/>
  <c r="BN22" i="4"/>
  <c r="T22" i="4"/>
  <c r="AJ22" i="4"/>
  <c r="AZ22" i="4"/>
  <c r="BP22" i="4"/>
  <c r="V22" i="4"/>
  <c r="AL22" i="4"/>
  <c r="BB22" i="4"/>
  <c r="BR22" i="4"/>
  <c r="BD20" i="4"/>
  <c r="AH20" i="4"/>
  <c r="AP35" i="4"/>
  <c r="Z35" i="4"/>
  <c r="J35" i="4"/>
  <c r="Z31" i="4"/>
  <c r="J31" i="4"/>
  <c r="AL35" i="4"/>
  <c r="BB31" i="4"/>
  <c r="AL31" i="4"/>
  <c r="BD19" i="4"/>
  <c r="AN19" i="4"/>
  <c r="X19" i="4"/>
  <c r="BR19" i="4"/>
  <c r="V19" i="4"/>
  <c r="AH19" i="4"/>
  <c r="BL19" i="4"/>
  <c r="AF19" i="4"/>
  <c r="N19" i="4"/>
  <c r="BH19" i="4"/>
  <c r="AB19" i="4"/>
  <c r="BB19" i="4"/>
  <c r="AL19" i="4"/>
  <c r="AT19" i="4"/>
  <c r="L19" i="4"/>
  <c r="AP19" i="4"/>
  <c r="J19" i="4"/>
  <c r="BP19" i="4"/>
  <c r="AZ19" i="4"/>
  <c r="AJ19" i="4"/>
  <c r="T19" i="4"/>
  <c r="BN19" i="4"/>
  <c r="AX19" i="4"/>
  <c r="R19" i="4"/>
  <c r="AV19" i="4"/>
  <c r="P19" i="4"/>
  <c r="BJ19" i="4"/>
  <c r="AD19" i="4"/>
  <c r="AR19" i="4"/>
  <c r="Z19" i="4"/>
  <c r="BD17" i="4"/>
  <c r="AN17" i="4"/>
  <c r="X17" i="4"/>
  <c r="BR17" i="4"/>
  <c r="BB17" i="4"/>
  <c r="AL17" i="4"/>
  <c r="V17" i="4"/>
  <c r="BP17" i="4"/>
  <c r="AZ17" i="4"/>
  <c r="AJ17" i="4"/>
  <c r="T17" i="4"/>
  <c r="BN17" i="4"/>
  <c r="AX17" i="4"/>
  <c r="AH17" i="4"/>
  <c r="BL17" i="4"/>
  <c r="AV17" i="4"/>
  <c r="AF17" i="4"/>
  <c r="P17" i="4"/>
  <c r="BJ17" i="4"/>
  <c r="AT17" i="4"/>
  <c r="AD17" i="4"/>
  <c r="N17" i="4"/>
  <c r="BH17" i="4"/>
  <c r="AR17" i="4"/>
  <c r="AB17" i="4"/>
  <c r="L17" i="4"/>
  <c r="AP17" i="4"/>
  <c r="Z17" i="4"/>
  <c r="J17" i="4"/>
  <c r="R17" i="4"/>
  <c r="X18" i="4"/>
  <c r="AN18" i="4"/>
  <c r="BD18" i="4"/>
  <c r="J18" i="4"/>
  <c r="Z18" i="4"/>
  <c r="AP18" i="4"/>
  <c r="L18" i="4"/>
  <c r="AB18" i="4"/>
  <c r="AR18" i="4"/>
  <c r="BH18" i="4"/>
  <c r="N18" i="4"/>
  <c r="AD18" i="4"/>
  <c r="AT18" i="4"/>
  <c r="BJ18" i="4"/>
  <c r="AF18" i="4"/>
  <c r="AV18" i="4"/>
  <c r="BL18" i="4"/>
  <c r="R18" i="4"/>
  <c r="AH18" i="4"/>
  <c r="AX18" i="4"/>
  <c r="BN18" i="4"/>
  <c r="T18" i="4"/>
  <c r="AJ18" i="4"/>
  <c r="AZ18" i="4"/>
  <c r="BP18" i="4"/>
  <c r="V18" i="4"/>
  <c r="AL18" i="4"/>
  <c r="BB18" i="4"/>
  <c r="BR16" i="4"/>
  <c r="BN16" i="4"/>
  <c r="AX16" i="4"/>
  <c r="AH16" i="4"/>
  <c r="R16" i="4"/>
  <c r="BL16" i="4"/>
  <c r="AV16" i="4"/>
  <c r="AF16" i="4"/>
  <c r="P16" i="4"/>
  <c r="AR16" i="4"/>
  <c r="AB16" i="4"/>
  <c r="Z16" i="4"/>
  <c r="AN16" i="4"/>
  <c r="X16" i="4"/>
  <c r="BB16" i="4"/>
  <c r="BJ16" i="4"/>
  <c r="AT16" i="4"/>
  <c r="AD16" i="4"/>
  <c r="N16" i="4"/>
  <c r="BH16" i="4"/>
  <c r="L16" i="4"/>
  <c r="AP16" i="4"/>
  <c r="J16" i="4"/>
  <c r="BD16" i="4"/>
  <c r="AL16" i="4"/>
  <c r="V16" i="4"/>
  <c r="BP16" i="4"/>
  <c r="AZ16" i="4"/>
  <c r="AJ16" i="4"/>
  <c r="T16" i="4"/>
  <c r="BD15" i="4"/>
  <c r="V15" i="4"/>
  <c r="BP15" i="4"/>
  <c r="AJ15" i="4"/>
  <c r="BN15" i="4"/>
  <c r="AX15" i="4"/>
  <c r="AH15" i="4"/>
  <c r="R15" i="4"/>
  <c r="AT15" i="4"/>
  <c r="N15" i="4"/>
  <c r="BH15" i="4"/>
  <c r="AB15" i="4"/>
  <c r="Z15" i="4"/>
  <c r="AZ15" i="4"/>
  <c r="BL15" i="4"/>
  <c r="AV15" i="4"/>
  <c r="AF15" i="4"/>
  <c r="P15" i="4"/>
  <c r="BJ15" i="4"/>
  <c r="AD15" i="4"/>
  <c r="AR15" i="4"/>
  <c r="L15" i="4"/>
  <c r="AP15" i="4"/>
  <c r="J15" i="4"/>
  <c r="AN15" i="4"/>
  <c r="X15" i="4"/>
  <c r="BR15" i="4"/>
  <c r="BB15" i="4"/>
  <c r="AL15" i="4"/>
  <c r="T15" i="4"/>
  <c r="BD13" i="4"/>
  <c r="AN13" i="4"/>
  <c r="X13" i="4"/>
  <c r="BB13" i="4"/>
  <c r="V13" i="4"/>
  <c r="BP13" i="4"/>
  <c r="BR13" i="4"/>
  <c r="AL13" i="4"/>
  <c r="BN13" i="4"/>
  <c r="AX13" i="4"/>
  <c r="AH13" i="4"/>
  <c r="R13" i="4"/>
  <c r="BJ13" i="4"/>
  <c r="N13" i="4"/>
  <c r="AB13" i="4"/>
  <c r="J13" i="4"/>
  <c r="AZ13" i="4"/>
  <c r="T13" i="4"/>
  <c r="BL13" i="4"/>
  <c r="AV13" i="4"/>
  <c r="AF13" i="4"/>
  <c r="P13" i="4"/>
  <c r="AT13" i="4"/>
  <c r="AD13" i="4"/>
  <c r="BH13" i="4"/>
  <c r="AR13" i="4"/>
  <c r="L13" i="4"/>
  <c r="AP13" i="4"/>
  <c r="Z13" i="4"/>
  <c r="AJ13" i="4"/>
  <c r="X14" i="4"/>
  <c r="AN14" i="4"/>
  <c r="Z14" i="4"/>
  <c r="L14" i="4"/>
  <c r="BH14" i="4"/>
  <c r="N14" i="4"/>
  <c r="AD14" i="4"/>
  <c r="AT14" i="4"/>
  <c r="BJ14" i="4"/>
  <c r="BD14" i="4"/>
  <c r="J14" i="4"/>
  <c r="AP14" i="4"/>
  <c r="AB14" i="4"/>
  <c r="AR14" i="4"/>
  <c r="P14" i="4"/>
  <c r="AF14" i="4"/>
  <c r="AV14" i="4"/>
  <c r="BL14" i="4"/>
  <c r="T14" i="4"/>
  <c r="AJ14" i="4"/>
  <c r="BP14" i="4"/>
  <c r="AZ14" i="4"/>
  <c r="V14" i="4"/>
  <c r="AL14" i="4"/>
  <c r="BB14" i="4"/>
  <c r="BS30" i="4" l="1"/>
  <c r="BT30" i="4" s="1"/>
  <c r="BS33" i="4"/>
  <c r="BT33" i="4" s="1"/>
  <c r="BS25" i="4"/>
  <c r="BT25" i="4" s="1"/>
  <c r="BS23" i="4"/>
  <c r="BT23" i="4" s="1"/>
  <c r="BS40" i="4"/>
  <c r="BT40" i="4" s="1"/>
  <c r="BS28" i="4"/>
  <c r="BT28" i="4" s="1"/>
  <c r="BS17" i="4"/>
  <c r="BS31" i="4"/>
  <c r="BT31" i="4" s="1"/>
  <c r="BS27" i="4"/>
  <c r="BT27" i="4" s="1"/>
  <c r="BS34" i="4"/>
  <c r="BT34" i="4" s="1"/>
  <c r="BS14" i="4"/>
  <c r="BS21" i="4"/>
  <c r="BT21" i="4" s="1"/>
  <c r="BS41" i="4"/>
  <c r="BT41" i="4" s="1"/>
  <c r="BS15" i="4"/>
  <c r="BS16" i="4"/>
  <c r="BS35" i="4"/>
  <c r="BT35" i="4" s="1"/>
  <c r="BS39" i="4"/>
  <c r="BT39" i="4" s="1"/>
  <c r="BS18" i="4"/>
  <c r="BS20" i="4"/>
  <c r="BT20" i="4" s="1"/>
  <c r="BS26" i="4"/>
  <c r="BT26" i="4" s="1"/>
  <c r="BS38" i="4"/>
  <c r="BT38" i="4" s="1"/>
  <c r="BS42" i="4"/>
  <c r="BT42" i="4" s="1"/>
  <c r="BS36" i="4"/>
  <c r="BT36" i="4" s="1"/>
  <c r="BS32" i="4"/>
  <c r="BT32" i="4" s="1"/>
  <c r="BS19" i="4"/>
  <c r="BS24" i="4"/>
  <c r="BT24" i="4" s="1"/>
  <c r="BS22" i="4"/>
  <c r="BT22" i="4" s="1"/>
  <c r="BS37" i="4"/>
  <c r="BT37" i="4" s="1"/>
  <c r="BS29" i="4"/>
  <c r="BT29" i="4" s="1"/>
  <c r="BV33" i="4" l="1"/>
  <c r="BU33" i="4" s="1"/>
  <c r="BV29" i="4"/>
  <c r="BW29" i="4" s="1"/>
  <c r="BV31" i="4"/>
  <c r="BW31" i="4" s="1"/>
  <c r="BV41" i="4"/>
  <c r="BW41" i="4" s="1"/>
  <c r="BV37" i="4"/>
  <c r="BW37" i="4" s="1"/>
  <c r="BV42" i="4"/>
  <c r="BU42" i="4" s="1"/>
  <c r="BV35" i="4"/>
  <c r="BW35" i="4" s="1"/>
  <c r="BV24" i="4"/>
  <c r="BW24" i="4" s="1"/>
  <c r="BV40" i="4"/>
  <c r="BU40" i="4" s="1"/>
  <c r="BV39" i="4"/>
  <c r="BW39" i="4" s="1"/>
  <c r="BV26" i="4"/>
  <c r="BU26" i="4" s="1"/>
  <c r="BV30" i="4"/>
  <c r="BV38" i="4"/>
  <c r="BV28" i="4"/>
  <c r="BV32" i="4"/>
  <c r="BV23" i="4"/>
  <c r="BV20" i="4"/>
  <c r="BV36" i="4"/>
  <c r="BV25" i="4"/>
  <c r="BV22" i="4"/>
  <c r="BV34" i="4"/>
  <c r="BV27" i="4"/>
  <c r="BV21" i="4"/>
  <c r="BW33" i="4" l="1"/>
  <c r="BW40" i="4"/>
  <c r="BU31" i="4"/>
  <c r="BU29" i="4"/>
  <c r="BU37" i="4"/>
  <c r="BU41" i="4"/>
  <c r="BW42" i="4"/>
  <c r="BU24" i="4"/>
  <c r="BU35" i="4"/>
  <c r="BU39" i="4"/>
  <c r="BW26" i="4"/>
  <c r="BW30" i="4"/>
  <c r="BU30" i="4"/>
  <c r="BW21" i="4"/>
  <c r="BU21" i="4"/>
  <c r="BW27" i="4"/>
  <c r="BU27" i="4"/>
  <c r="BW25" i="4"/>
  <c r="BU25" i="4"/>
  <c r="BU36" i="4"/>
  <c r="BW36" i="4"/>
  <c r="BU34" i="4"/>
  <c r="BW34" i="4"/>
  <c r="BU20" i="4"/>
  <c r="BW20" i="4"/>
  <c r="BU38" i="4"/>
  <c r="BW38" i="4"/>
  <c r="BU32" i="4"/>
  <c r="BW32" i="4"/>
  <c r="BU28" i="4"/>
  <c r="BW28" i="4"/>
  <c r="BW22" i="4"/>
  <c r="BU22" i="4"/>
  <c r="BW23" i="4"/>
  <c r="BU23" i="4"/>
  <c r="A4" i="11" l="1"/>
  <c r="F6" i="8" l="1"/>
  <c r="A6" i="8"/>
  <c r="AC8" i="7"/>
  <c r="AB8" i="7"/>
  <c r="Z8" i="7"/>
  <c r="AE8" i="7"/>
  <c r="AD8" i="7"/>
  <c r="AA8" i="7"/>
  <c r="W8" i="7"/>
  <c r="Y8" i="7"/>
  <c r="X8" i="7"/>
  <c r="V8" i="7"/>
  <c r="U8" i="7"/>
  <c r="T8" i="7"/>
  <c r="S8" i="7"/>
  <c r="R8" i="7"/>
  <c r="Q8" i="7"/>
  <c r="P8" i="7"/>
  <c r="O8" i="7"/>
  <c r="N8" i="7"/>
  <c r="M8" i="7"/>
  <c r="L8" i="7"/>
  <c r="K8" i="7"/>
  <c r="J8" i="7"/>
  <c r="I8" i="7"/>
  <c r="H8" i="7"/>
  <c r="G8" i="7"/>
  <c r="F8" i="7"/>
  <c r="E8" i="7"/>
  <c r="D8" i="7"/>
  <c r="C8" i="7"/>
  <c r="B7" i="7"/>
  <c r="C7" i="7"/>
  <c r="D7" i="7"/>
  <c r="E7" i="7"/>
  <c r="F7" i="7"/>
  <c r="G7" i="7"/>
  <c r="H7" i="7"/>
  <c r="I7" i="7"/>
  <c r="J7" i="7"/>
  <c r="K7" i="7"/>
  <c r="B39" i="8" l="1"/>
  <c r="B38" i="8"/>
  <c r="B37" i="8"/>
  <c r="B36" i="8"/>
  <c r="B35" i="8"/>
  <c r="B34" i="8"/>
  <c r="B33" i="8"/>
  <c r="B32" i="8"/>
  <c r="B31" i="8"/>
  <c r="B30" i="8"/>
  <c r="B29" i="8"/>
  <c r="B28" i="8"/>
  <c r="B27" i="8"/>
  <c r="B26" i="8"/>
  <c r="B25" i="8"/>
  <c r="B24" i="8"/>
  <c r="B23" i="8"/>
  <c r="B22" i="8"/>
  <c r="B21" i="8"/>
  <c r="B20" i="8"/>
  <c r="B19" i="8"/>
  <c r="B18" i="8"/>
  <c r="B17" i="8"/>
  <c r="B16" i="8"/>
  <c r="B15" i="8"/>
  <c r="B14" i="8"/>
  <c r="B13" i="8"/>
  <c r="B12" i="8"/>
  <c r="B11" i="8"/>
  <c r="B10" i="8"/>
  <c r="C9" i="11" l="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8" i="11"/>
  <c r="A9" i="11"/>
  <c r="B9" i="11"/>
  <c r="A10" i="11"/>
  <c r="B10" i="11"/>
  <c r="A11" i="11"/>
  <c r="B11" i="11"/>
  <c r="A12" i="11"/>
  <c r="B12" i="11"/>
  <c r="A13" i="11"/>
  <c r="B13" i="11"/>
  <c r="A14" i="11"/>
  <c r="B14" i="11"/>
  <c r="A15" i="11"/>
  <c r="B15" i="11"/>
  <c r="A16" i="11"/>
  <c r="B16" i="11"/>
  <c r="A17" i="11"/>
  <c r="B17" i="11"/>
  <c r="A18" i="11"/>
  <c r="B18" i="11"/>
  <c r="A19" i="11"/>
  <c r="B19" i="11"/>
  <c r="A20" i="11"/>
  <c r="B20" i="11"/>
  <c r="A21" i="11"/>
  <c r="B21" i="11"/>
  <c r="A22" i="11"/>
  <c r="B22" i="11"/>
  <c r="A23" i="11"/>
  <c r="B23" i="11"/>
  <c r="A24" i="11"/>
  <c r="B24" i="11"/>
  <c r="A25" i="11"/>
  <c r="B25" i="11"/>
  <c r="A26" i="11"/>
  <c r="B26" i="11"/>
  <c r="A27" i="11"/>
  <c r="B27" i="11"/>
  <c r="A28" i="11"/>
  <c r="B28" i="11"/>
  <c r="A29" i="11"/>
  <c r="B29" i="11"/>
  <c r="A30" i="11"/>
  <c r="B30" i="11"/>
  <c r="A31" i="11"/>
  <c r="B31" i="11"/>
  <c r="A32" i="11"/>
  <c r="B32" i="11"/>
  <c r="A33" i="11"/>
  <c r="B33" i="11"/>
  <c r="A34" i="11"/>
  <c r="B34" i="11"/>
  <c r="A35" i="11"/>
  <c r="B35" i="11"/>
  <c r="A36" i="11"/>
  <c r="B36" i="11"/>
  <c r="A37" i="11"/>
  <c r="B37" i="11"/>
  <c r="B8" i="11"/>
  <c r="A8" i="11"/>
  <c r="J37" i="3" l="1"/>
  <c r="D37" i="11" s="1"/>
  <c r="J36" i="3"/>
  <c r="D36" i="11" s="1"/>
  <c r="J35" i="3"/>
  <c r="D35" i="11" s="1"/>
  <c r="J34" i="3"/>
  <c r="D34" i="11" s="1"/>
  <c r="J33" i="3"/>
  <c r="D33" i="11" s="1"/>
  <c r="J32" i="3"/>
  <c r="D32" i="11" s="1"/>
  <c r="J31" i="3"/>
  <c r="D31" i="11" s="1"/>
  <c r="J30" i="3"/>
  <c r="D30" i="11" s="1"/>
  <c r="J29" i="3"/>
  <c r="D29" i="11" s="1"/>
  <c r="J28" i="3"/>
  <c r="D28" i="11" s="1"/>
  <c r="J27" i="3"/>
  <c r="D27" i="11" s="1"/>
  <c r="J26" i="3"/>
  <c r="D26" i="11" s="1"/>
  <c r="J25" i="3"/>
  <c r="D25" i="11" s="1"/>
  <c r="J24" i="3"/>
  <c r="D24" i="11" s="1"/>
  <c r="J23" i="3"/>
  <c r="D23" i="11" s="1"/>
  <c r="J22" i="3"/>
  <c r="D22" i="11" s="1"/>
  <c r="J21" i="3"/>
  <c r="D21" i="11" s="1"/>
  <c r="J20" i="3"/>
  <c r="D20" i="11" s="1"/>
  <c r="J19" i="3"/>
  <c r="D19" i="11" s="1"/>
  <c r="J18" i="3"/>
  <c r="D18" i="11" s="1"/>
  <c r="Q27" i="7"/>
  <c r="P26" i="7"/>
  <c r="O26" i="7"/>
  <c r="N26" i="7"/>
  <c r="C22" i="8" s="1"/>
  <c r="M26" i="7"/>
  <c r="C21" i="8" s="1"/>
  <c r="L26" i="7"/>
  <c r="C20" i="8" s="1"/>
  <c r="AE26" i="7"/>
  <c r="C39" i="8" s="1"/>
  <c r="AD26" i="7"/>
  <c r="C38" i="8" s="1"/>
  <c r="AC26" i="7"/>
  <c r="AB26" i="7"/>
  <c r="C36" i="8" s="1"/>
  <c r="AA26" i="7"/>
  <c r="Z26" i="7"/>
  <c r="C34" i="8" s="1"/>
  <c r="Y26" i="7"/>
  <c r="X26" i="7"/>
  <c r="C32" i="8" s="1"/>
  <c r="W26" i="7"/>
  <c r="C31" i="8" s="1"/>
  <c r="V26" i="7"/>
  <c r="C30" i="8" s="1"/>
  <c r="U26" i="7"/>
  <c r="T26" i="7"/>
  <c r="C28" i="8" s="1"/>
  <c r="S26" i="7"/>
  <c r="C27" i="8" s="1"/>
  <c r="R26" i="7"/>
  <c r="Q26" i="7"/>
  <c r="C25" i="8" s="1"/>
  <c r="N27" i="7"/>
  <c r="AE27" i="7"/>
  <c r="AD27" i="7"/>
  <c r="AC27" i="7"/>
  <c r="AB27" i="7"/>
  <c r="AA27" i="7"/>
  <c r="Z27" i="7"/>
  <c r="Y27" i="7"/>
  <c r="X27" i="7"/>
  <c r="W27" i="7"/>
  <c r="V27" i="7"/>
  <c r="U27" i="7"/>
  <c r="T27" i="7"/>
  <c r="S27" i="7"/>
  <c r="R27" i="7"/>
  <c r="P27" i="7"/>
  <c r="O27" i="7"/>
  <c r="M27" i="7"/>
  <c r="L27" i="7"/>
  <c r="AE7" i="7"/>
  <c r="AD7" i="7"/>
  <c r="AC7" i="7"/>
  <c r="AB7" i="7"/>
  <c r="AA7" i="7"/>
  <c r="Z7" i="7"/>
  <c r="Y7" i="7"/>
  <c r="X7" i="7"/>
  <c r="W7" i="7"/>
  <c r="V7" i="7"/>
  <c r="U7" i="7"/>
  <c r="T7" i="7"/>
  <c r="S7" i="7"/>
  <c r="R7" i="7"/>
  <c r="Q7" i="7"/>
  <c r="P7" i="7"/>
  <c r="O7" i="7"/>
  <c r="N7" i="7"/>
  <c r="M7" i="7"/>
  <c r="L7" i="7"/>
  <c r="J17" i="3"/>
  <c r="D17" i="11" s="1"/>
  <c r="J16" i="3"/>
  <c r="D16" i="11" s="1"/>
  <c r="J15" i="3"/>
  <c r="D15" i="11" s="1"/>
  <c r="J14" i="3"/>
  <c r="D14" i="11" s="1"/>
  <c r="J13" i="3"/>
  <c r="D13" i="11" s="1"/>
  <c r="J12" i="3"/>
  <c r="D12" i="11" s="1"/>
  <c r="J11" i="3"/>
  <c r="D11" i="11" s="1"/>
  <c r="J10" i="3"/>
  <c r="D10" i="11" s="1"/>
  <c r="H12" i="4"/>
  <c r="BF12" i="4" s="1"/>
  <c r="H11" i="4"/>
  <c r="BF11" i="4" s="1"/>
  <c r="K27" i="7"/>
  <c r="K26" i="7"/>
  <c r="C19" i="8" s="1"/>
  <c r="J27" i="7"/>
  <c r="J26" i="7"/>
  <c r="I27" i="7"/>
  <c r="I26" i="7"/>
  <c r="C17" i="8" s="1"/>
  <c r="H27" i="7"/>
  <c r="H26" i="7"/>
  <c r="C16" i="8" s="1"/>
  <c r="G27" i="7"/>
  <c r="G26" i="7"/>
  <c r="C15" i="8" s="1"/>
  <c r="F27" i="7"/>
  <c r="F26" i="7"/>
  <c r="E27" i="7"/>
  <c r="E26" i="7"/>
  <c r="D27" i="7"/>
  <c r="D26" i="7"/>
  <c r="C12" i="8" s="1"/>
  <c r="C27" i="7"/>
  <c r="B27" i="7"/>
  <c r="C26" i="7"/>
  <c r="C11" i="8" s="1"/>
  <c r="B26" i="7"/>
  <c r="C10" i="8" s="1"/>
  <c r="H41" i="8"/>
  <c r="J43" i="3"/>
  <c r="AA9" i="4"/>
  <c r="Y9" i="4"/>
  <c r="W9" i="4"/>
  <c r="U9" i="4"/>
  <c r="S9" i="4"/>
  <c r="Q9" i="4"/>
  <c r="O9" i="4"/>
  <c r="M9" i="4"/>
  <c r="K9" i="4"/>
  <c r="I9" i="4"/>
  <c r="J9" i="3"/>
  <c r="D9" i="11" s="1"/>
  <c r="D8" i="11"/>
  <c r="C7" i="9"/>
  <c r="F44" i="4"/>
  <c r="E44" i="4"/>
  <c r="J51" i="3"/>
  <c r="H11" i="8" s="1"/>
  <c r="I49" i="3"/>
  <c r="I52" i="3" s="1"/>
  <c r="H49" i="3"/>
  <c r="H52" i="3" s="1"/>
  <c r="G49" i="3"/>
  <c r="G52" i="3" s="1"/>
  <c r="F49" i="3"/>
  <c r="F52" i="3" s="1"/>
  <c r="J48" i="3"/>
  <c r="J44" i="3"/>
  <c r="BH11" i="4" l="1"/>
  <c r="AR11" i="4"/>
  <c r="AN11" i="4"/>
  <c r="AX11" i="4"/>
  <c r="BL11" i="4"/>
  <c r="BJ11" i="4"/>
  <c r="AP11" i="4"/>
  <c r="BD11" i="4"/>
  <c r="BN11" i="4"/>
  <c r="AF11" i="4"/>
  <c r="BR11" i="4"/>
  <c r="BB11" i="4"/>
  <c r="AL11" i="4"/>
  <c r="AH11" i="4"/>
  <c r="AV11" i="4"/>
  <c r="AD11" i="4"/>
  <c r="BP11" i="4"/>
  <c r="AZ11" i="4"/>
  <c r="AJ11" i="4"/>
  <c r="AT11" i="4"/>
  <c r="BJ12" i="4"/>
  <c r="AT12" i="4"/>
  <c r="AD12" i="4"/>
  <c r="N12" i="4"/>
  <c r="AP12" i="4"/>
  <c r="J12" i="4"/>
  <c r="BP12" i="4"/>
  <c r="AF12" i="4"/>
  <c r="BH12" i="4"/>
  <c r="AR12" i="4"/>
  <c r="AB12" i="4"/>
  <c r="L12" i="4"/>
  <c r="BS13" i="4" s="1"/>
  <c r="Z12" i="4"/>
  <c r="BN12" i="4"/>
  <c r="AH12" i="4"/>
  <c r="AV12" i="4"/>
  <c r="BD12" i="4"/>
  <c r="AN12" i="4"/>
  <c r="X12" i="4"/>
  <c r="AZ12" i="4"/>
  <c r="T12" i="4"/>
  <c r="AX12" i="4"/>
  <c r="BR12" i="4"/>
  <c r="BB12" i="4"/>
  <c r="AL12" i="4"/>
  <c r="V12" i="4"/>
  <c r="AJ12" i="4"/>
  <c r="R12" i="4"/>
  <c r="BL12" i="4"/>
  <c r="P12" i="4"/>
  <c r="N11" i="4"/>
  <c r="V11" i="4"/>
  <c r="R11" i="4"/>
  <c r="T11" i="4"/>
  <c r="H44" i="4"/>
  <c r="G44" i="4"/>
  <c r="J11" i="4"/>
  <c r="AB11" i="4"/>
  <c r="J49" i="3"/>
  <c r="C14" i="8"/>
  <c r="C35" i="8"/>
  <c r="C37" i="8"/>
  <c r="C23" i="8"/>
  <c r="C24" i="8"/>
  <c r="C18" i="8"/>
  <c r="C29" i="8"/>
  <c r="C26" i="8"/>
  <c r="C13" i="8"/>
  <c r="C33" i="8"/>
  <c r="P11" i="4"/>
  <c r="Z11" i="4"/>
  <c r="L11" i="4"/>
  <c r="X11" i="4"/>
  <c r="J44" i="4" l="1"/>
  <c r="J52" i="3"/>
  <c r="F5" i="3"/>
  <c r="BS12" i="4"/>
  <c r="BS11" i="4"/>
  <c r="T44" i="4"/>
  <c r="N44" i="4"/>
  <c r="V44" i="4"/>
  <c r="BR44" i="4"/>
  <c r="BV47" i="4" s="1"/>
  <c r="R44" i="4"/>
  <c r="P44" i="4"/>
  <c r="AF44" i="4"/>
  <c r="X44" i="4"/>
  <c r="L44" i="4"/>
  <c r="Z44" i="4"/>
  <c r="AB44" i="4"/>
  <c r="C40" i="8"/>
  <c r="BF44" i="4"/>
  <c r="AX44" i="4"/>
  <c r="AH44" i="4"/>
  <c r="AV44" i="4"/>
  <c r="BH44" i="4"/>
  <c r="AJ44" i="4"/>
  <c r="AT44" i="4"/>
  <c r="BJ44" i="4"/>
  <c r="BB44" i="4"/>
  <c r="BN44" i="4"/>
  <c r="AN44" i="4"/>
  <c r="AR44" i="4"/>
  <c r="AL44" i="4"/>
  <c r="AZ44" i="4"/>
  <c r="BD44" i="4"/>
  <c r="AP44" i="4"/>
  <c r="BL44" i="4"/>
  <c r="BP44" i="4"/>
  <c r="AD44" i="4"/>
  <c r="BV46" i="4" l="1"/>
  <c r="BV48" i="4" s="1"/>
  <c r="N12" i="7"/>
  <c r="Z12" i="7"/>
  <c r="G12" i="7"/>
  <c r="U12" i="7"/>
  <c r="R12" i="7"/>
  <c r="S12" i="7"/>
  <c r="AB12" i="7"/>
  <c r="I12" i="7"/>
  <c r="F12" i="7"/>
  <c r="L12" i="7"/>
  <c r="Y12" i="7"/>
  <c r="Q12" i="7"/>
  <c r="T12" i="7"/>
  <c r="K12" i="7"/>
  <c r="M12" i="7"/>
  <c r="AE12" i="7"/>
  <c r="AE16" i="7" s="1"/>
  <c r="W12" i="7"/>
  <c r="AD12" i="7"/>
  <c r="O12" i="7"/>
  <c r="V12" i="7"/>
  <c r="J12" i="7"/>
  <c r="B12" i="7"/>
  <c r="H12" i="7"/>
  <c r="AC12" i="7"/>
  <c r="P12" i="7"/>
  <c r="X12" i="7"/>
  <c r="AA12" i="7"/>
  <c r="C12" i="7"/>
  <c r="E12" i="7"/>
  <c r="D12" i="7"/>
  <c r="C43" i="8" l="1"/>
  <c r="AF12" i="7"/>
  <c r="AC16" i="7"/>
  <c r="C16" i="7"/>
  <c r="M16" i="7"/>
  <c r="U16" i="7"/>
  <c r="Q16" i="7"/>
  <c r="AB16" i="7"/>
  <c r="H16" i="7"/>
  <c r="O16" i="7"/>
  <c r="Z16" i="7"/>
  <c r="Y16" i="7"/>
  <c r="L16" i="7"/>
  <c r="V16" i="7"/>
  <c r="N16" i="7"/>
  <c r="J16" i="7"/>
  <c r="S16" i="7"/>
  <c r="K16" i="7"/>
  <c r="W16" i="7"/>
  <c r="T16" i="7"/>
  <c r="E16" i="7"/>
  <c r="AA16" i="7"/>
  <c r="G16" i="7"/>
  <c r="X16" i="7"/>
  <c r="P16" i="7"/>
  <c r="F16" i="7"/>
  <c r="D16" i="7"/>
  <c r="R16" i="7"/>
  <c r="I16" i="7"/>
  <c r="AD16" i="7"/>
  <c r="E18" i="7" l="1"/>
  <c r="E20" i="7" s="1"/>
  <c r="R18" i="7"/>
  <c r="R20" i="7" s="1"/>
  <c r="W18" i="7"/>
  <c r="W20" i="7" s="1"/>
  <c r="D18" i="7"/>
  <c r="D20" i="7" s="1"/>
  <c r="B16" i="7"/>
  <c r="G18" i="7"/>
  <c r="G20" i="7" s="1"/>
  <c r="K18" i="7"/>
  <c r="K20" i="7" s="1"/>
  <c r="V18" i="7"/>
  <c r="V20" i="7" s="1"/>
  <c r="O18" i="7"/>
  <c r="O20" i="7" s="1"/>
  <c r="U18" i="7"/>
  <c r="U20" i="7" s="1"/>
  <c r="S18" i="7"/>
  <c r="S20" i="7" s="1"/>
  <c r="H18" i="7"/>
  <c r="H20" i="7" s="1"/>
  <c r="AD18" i="7"/>
  <c r="AD20" i="7" s="1"/>
  <c r="L18" i="7"/>
  <c r="L20" i="7" s="1"/>
  <c r="AA18" i="7"/>
  <c r="AA20" i="7" s="1"/>
  <c r="I18" i="7"/>
  <c r="I20" i="7" s="1"/>
  <c r="P18" i="7"/>
  <c r="P20" i="7" s="1"/>
  <c r="T18" i="7"/>
  <c r="T20" i="7" s="1"/>
  <c r="J18" i="7"/>
  <c r="J20" i="7" s="1"/>
  <c r="Y18" i="7"/>
  <c r="Y20" i="7" s="1"/>
  <c r="AB18" i="7"/>
  <c r="AB20" i="7" s="1"/>
  <c r="C18" i="7"/>
  <c r="C20" i="7" s="1"/>
  <c r="M18" i="7"/>
  <c r="M20" i="7" s="1"/>
  <c r="AE18" i="7"/>
  <c r="AE20" i="7" s="1"/>
  <c r="Q18" i="7"/>
  <c r="Q20" i="7" s="1"/>
  <c r="F18" i="7"/>
  <c r="F20" i="7" s="1"/>
  <c r="X18" i="7"/>
  <c r="X20" i="7" s="1"/>
  <c r="N18" i="7"/>
  <c r="N20" i="7" s="1"/>
  <c r="Z18" i="7"/>
  <c r="Z20" i="7" s="1"/>
  <c r="AC18" i="7"/>
  <c r="AC20" i="7" s="1"/>
  <c r="B18" i="7" l="1"/>
  <c r="AF18" i="7" s="1"/>
  <c r="AF16" i="7"/>
  <c r="AG16" i="7" s="1"/>
  <c r="H10" i="8"/>
  <c r="H13" i="8" s="1"/>
  <c r="H43" i="8" s="1"/>
  <c r="C47" i="8"/>
  <c r="C49" i="8" s="1"/>
  <c r="C51" i="8" s="1"/>
  <c r="AC33" i="7" l="1"/>
  <c r="AA33" i="7"/>
  <c r="AB33" i="7"/>
  <c r="AB35" i="7" s="1"/>
  <c r="Y33" i="7"/>
  <c r="Z33" i="7"/>
  <c r="Z35" i="7" s="1"/>
  <c r="W33" i="7"/>
  <c r="W35" i="7" s="1"/>
  <c r="X33" i="7"/>
  <c r="X35" i="7" s="1"/>
  <c r="U33" i="7"/>
  <c r="U35" i="7" s="1"/>
  <c r="V33" i="7"/>
  <c r="V35" i="7" s="1"/>
  <c r="AE33" i="7"/>
  <c r="AD33" i="7"/>
  <c r="AD35" i="7" s="1"/>
  <c r="S33" i="7"/>
  <c r="S35" i="7" s="1"/>
  <c r="T33" i="7"/>
  <c r="T35" i="7" s="1"/>
  <c r="Q33" i="7"/>
  <c r="Q35" i="7" s="1"/>
  <c r="R33" i="7"/>
  <c r="R35" i="7" s="1"/>
  <c r="O33" i="7"/>
  <c r="O35" i="7" s="1"/>
  <c r="P33" i="7"/>
  <c r="P35" i="7" s="1"/>
  <c r="M33" i="7"/>
  <c r="M35" i="7" s="1"/>
  <c r="N33" i="7"/>
  <c r="N35" i="7" s="1"/>
  <c r="K33" i="7"/>
  <c r="K35" i="7" s="1"/>
  <c r="L33" i="7"/>
  <c r="L35" i="7" s="1"/>
  <c r="I33" i="7"/>
  <c r="J33" i="7"/>
  <c r="J35" i="7" s="1"/>
  <c r="G33" i="7"/>
  <c r="G35" i="7" s="1"/>
  <c r="H33" i="7"/>
  <c r="H35" i="7" s="1"/>
  <c r="E33" i="7"/>
  <c r="E35" i="7" s="1"/>
  <c r="F33" i="7"/>
  <c r="F35" i="7" s="1"/>
  <c r="B33" i="7"/>
  <c r="B35" i="7" s="1"/>
  <c r="D33" i="7"/>
  <c r="D35" i="7" s="1"/>
  <c r="C33" i="7"/>
  <c r="C35" i="7" s="1"/>
  <c r="B20" i="7"/>
  <c r="AF20" i="7" s="1"/>
  <c r="I9" i="7" l="1"/>
  <c r="I22" i="7" s="1"/>
  <c r="I24" i="7" s="1"/>
  <c r="I29" i="7" s="1"/>
  <c r="I35" i="7"/>
  <c r="AE9" i="7"/>
  <c r="AE22" i="7" s="1"/>
  <c r="AE24" i="7" s="1"/>
  <c r="AE29" i="7" s="1"/>
  <c r="AE35" i="7"/>
  <c r="AA9" i="7"/>
  <c r="AA22" i="7" s="1"/>
  <c r="AA24" i="7" s="1"/>
  <c r="AA29" i="7" s="1"/>
  <c r="AA35" i="7"/>
  <c r="Y9" i="7"/>
  <c r="Y22" i="7" s="1"/>
  <c r="Y24" i="7" s="1"/>
  <c r="Y29" i="7" s="1"/>
  <c r="Y35" i="7"/>
  <c r="AC9" i="7"/>
  <c r="AC22" i="7" s="1"/>
  <c r="AC24" i="7" s="1"/>
  <c r="AC29" i="7" s="1"/>
  <c r="AC35" i="7"/>
  <c r="AB9" i="7"/>
  <c r="AB22" i="7" s="1"/>
  <c r="AB24" i="7" s="1"/>
  <c r="AB29" i="7" s="1"/>
  <c r="Z9" i="7"/>
  <c r="Z22" i="7" s="1"/>
  <c r="Z24" i="7" s="1"/>
  <c r="Z29" i="7" s="1"/>
  <c r="X9" i="7"/>
  <c r="X22" i="7" s="1"/>
  <c r="X24" i="7" s="1"/>
  <c r="X29" i="7" s="1"/>
  <c r="W9" i="7"/>
  <c r="W22" i="7" s="1"/>
  <c r="W24" i="7" s="1"/>
  <c r="W29" i="7" s="1"/>
  <c r="V9" i="7"/>
  <c r="V22" i="7" s="1"/>
  <c r="V24" i="7" s="1"/>
  <c r="V29" i="7" s="1"/>
  <c r="U9" i="7"/>
  <c r="U22" i="7" s="1"/>
  <c r="U24" i="7" s="1"/>
  <c r="U29" i="7" s="1"/>
  <c r="AD9" i="7"/>
  <c r="AD22" i="7" s="1"/>
  <c r="AD24" i="7" s="1"/>
  <c r="AD29" i="7" s="1"/>
  <c r="T9" i="7"/>
  <c r="T22" i="7" s="1"/>
  <c r="T24" i="7" s="1"/>
  <c r="T29" i="7" s="1"/>
  <c r="S9" i="7"/>
  <c r="S22" i="7" s="1"/>
  <c r="S24" i="7" s="1"/>
  <c r="S29" i="7" s="1"/>
  <c r="R9" i="7"/>
  <c r="R22" i="7" s="1"/>
  <c r="R24" i="7" s="1"/>
  <c r="R29" i="7" s="1"/>
  <c r="Q9" i="7"/>
  <c r="Q22" i="7" s="1"/>
  <c r="Q24" i="7" s="1"/>
  <c r="Q29" i="7" s="1"/>
  <c r="P9" i="7"/>
  <c r="P22" i="7" s="1"/>
  <c r="P24" i="7" s="1"/>
  <c r="P29" i="7" s="1"/>
  <c r="O9" i="7"/>
  <c r="O22" i="7" s="1"/>
  <c r="O24" i="7" s="1"/>
  <c r="O29" i="7" s="1"/>
  <c r="N9" i="7"/>
  <c r="N22" i="7" s="1"/>
  <c r="N24" i="7" s="1"/>
  <c r="N29" i="7" s="1"/>
  <c r="M9" i="7"/>
  <c r="M22" i="7" s="1"/>
  <c r="M24" i="7" s="1"/>
  <c r="M29" i="7" s="1"/>
  <c r="K9" i="7"/>
  <c r="K22" i="7" s="1"/>
  <c r="K24" i="7" s="1"/>
  <c r="L9" i="7"/>
  <c r="L22" i="7" s="1"/>
  <c r="L24" i="7" s="1"/>
  <c r="L29" i="7" s="1"/>
  <c r="J9" i="7"/>
  <c r="J22" i="7" s="1"/>
  <c r="J24" i="7" s="1"/>
  <c r="J29" i="7" s="1"/>
  <c r="H9" i="7"/>
  <c r="H22" i="7" s="1"/>
  <c r="H24" i="7" s="1"/>
  <c r="H29" i="7" s="1"/>
  <c r="G9" i="7"/>
  <c r="G22" i="7" s="1"/>
  <c r="G24" i="7" s="1"/>
  <c r="G29" i="7" s="1"/>
  <c r="AF33" i="7"/>
  <c r="B9" i="7"/>
  <c r="B22" i="7" s="1"/>
  <c r="F9" i="7"/>
  <c r="F22" i="7" s="1"/>
  <c r="F24" i="7" s="1"/>
  <c r="F29" i="7" s="1"/>
  <c r="E9" i="7"/>
  <c r="E22" i="7" s="1"/>
  <c r="E24" i="7" s="1"/>
  <c r="E29" i="7" s="1"/>
  <c r="D9" i="7"/>
  <c r="D22" i="7" s="1"/>
  <c r="D24" i="7" s="1"/>
  <c r="D29" i="7" s="1"/>
  <c r="C9" i="7"/>
  <c r="C22" i="7" s="1"/>
  <c r="C24" i="7" s="1"/>
  <c r="C29" i="7" s="1"/>
  <c r="I37" i="7" l="1"/>
  <c r="I39" i="7" s="1"/>
  <c r="E15" i="11" s="1"/>
  <c r="AA37" i="7"/>
  <c r="AA39" i="7" s="1"/>
  <c r="E33" i="11" s="1"/>
  <c r="AE37" i="7"/>
  <c r="AE39" i="7" s="1"/>
  <c r="E37" i="11" s="1"/>
  <c r="Y37" i="7"/>
  <c r="Y39" i="7" s="1"/>
  <c r="E31" i="11" s="1"/>
  <c r="AC37" i="7"/>
  <c r="AC39" i="7" s="1"/>
  <c r="E35" i="11" s="1"/>
  <c r="K37" i="7"/>
  <c r="K39" i="7" s="1"/>
  <c r="E17" i="11" s="1"/>
  <c r="K29" i="7"/>
  <c r="AB37" i="7"/>
  <c r="Z37" i="7"/>
  <c r="G37" i="7"/>
  <c r="P37" i="7"/>
  <c r="Q37" i="7"/>
  <c r="W37" i="7"/>
  <c r="X37" i="7"/>
  <c r="U37" i="7"/>
  <c r="V37" i="7"/>
  <c r="AD37" i="7"/>
  <c r="S37" i="7"/>
  <c r="R37" i="7"/>
  <c r="O37" i="7"/>
  <c r="T37" i="7"/>
  <c r="M37" i="7"/>
  <c r="N37" i="7"/>
  <c r="L37" i="7"/>
  <c r="E37" i="7"/>
  <c r="H37" i="7"/>
  <c r="J37" i="7"/>
  <c r="AF35" i="7"/>
  <c r="AG35" i="7" s="1"/>
  <c r="F37" i="7"/>
  <c r="C37" i="7"/>
  <c r="D37" i="7"/>
  <c r="AF9" i="7"/>
  <c r="B24" i="7"/>
  <c r="B29" i="7" s="1"/>
  <c r="AF22" i="7"/>
  <c r="AG22" i="7" l="1"/>
  <c r="J39" i="7"/>
  <c r="E16" i="11" s="1"/>
  <c r="E39" i="7"/>
  <c r="E11" i="11" s="1"/>
  <c r="V39" i="7"/>
  <c r="E28" i="11" s="1"/>
  <c r="D39" i="7"/>
  <c r="E10" i="11" s="1"/>
  <c r="M39" i="7"/>
  <c r="E19" i="11" s="1"/>
  <c r="S39" i="7"/>
  <c r="E25" i="11" s="1"/>
  <c r="G39" i="7"/>
  <c r="E13" i="11" s="1"/>
  <c r="AD39" i="7"/>
  <c r="E36" i="11" s="1"/>
  <c r="L39" i="7"/>
  <c r="E18" i="11" s="1"/>
  <c r="U39" i="7"/>
  <c r="E27" i="11" s="1"/>
  <c r="C39" i="7"/>
  <c r="E9" i="11" s="1"/>
  <c r="X39" i="7"/>
  <c r="E30" i="11" s="1"/>
  <c r="F39" i="7"/>
  <c r="E12" i="11" s="1"/>
  <c r="T39" i="7"/>
  <c r="E26" i="11" s="1"/>
  <c r="W39" i="7"/>
  <c r="E29" i="11" s="1"/>
  <c r="R39" i="7"/>
  <c r="E24" i="11" s="1"/>
  <c r="P39" i="7"/>
  <c r="E22" i="11" s="1"/>
  <c r="H39" i="7"/>
  <c r="E14" i="11" s="1"/>
  <c r="Z39" i="7"/>
  <c r="E32" i="11" s="1"/>
  <c r="AB39" i="7"/>
  <c r="E34" i="11" s="1"/>
  <c r="N39" i="7"/>
  <c r="E20" i="11" s="1"/>
  <c r="O39" i="7"/>
  <c r="E21" i="11" s="1"/>
  <c r="Q39" i="7"/>
  <c r="E23" i="11" s="1"/>
  <c r="B37" i="7"/>
  <c r="AF24" i="7"/>
  <c r="B39" i="7" l="1"/>
  <c r="E8" i="11" s="1"/>
  <c r="AF37" i="7"/>
  <c r="AG37" i="7" s="1"/>
  <c r="BT11" i="4" l="1"/>
  <c r="BV11" i="4" l="1"/>
  <c r="BW11" i="4" l="1"/>
  <c r="BU11" i="4"/>
  <c r="BT16" i="4"/>
  <c r="BV16" i="4" s="1"/>
  <c r="BT19" i="4"/>
  <c r="BV19" i="4" s="1"/>
  <c r="BT17" i="4"/>
  <c r="BV17" i="4" s="1"/>
  <c r="BU17" i="4" s="1"/>
  <c r="BT14" i="4"/>
  <c r="BV14" i="4" s="1"/>
  <c r="BU14" i="4" s="1"/>
  <c r="BT15" i="4"/>
  <c r="BV15" i="4" s="1"/>
  <c r="BT18" i="4"/>
  <c r="BV18" i="4" s="1"/>
  <c r="BT12" i="4"/>
  <c r="BV12" i="4" s="1"/>
  <c r="BW12" i="4" s="1"/>
  <c r="BT13" i="4"/>
  <c r="BV13" i="4" s="1"/>
  <c r="BW16" i="4" l="1"/>
  <c r="BU16" i="4"/>
  <c r="BU15" i="4"/>
  <c r="BW15" i="4"/>
  <c r="BU12" i="4"/>
  <c r="BU18" i="4"/>
  <c r="BW18" i="4"/>
  <c r="BW13" i="4"/>
  <c r="BV44" i="4"/>
  <c r="BU13" i="4"/>
  <c r="BU19" i="4"/>
  <c r="BW19" i="4"/>
  <c r="BT44" i="4"/>
  <c r="BW14" i="4"/>
  <c r="BW17" i="4"/>
  <c r="BS44" i="4" l="1"/>
  <c r="BU44" i="4"/>
  <c r="I44" i="4"/>
  <c r="BO44" i="4"/>
  <c r="AW44" i="4"/>
  <c r="AC44" i="4"/>
  <c r="AE44" i="4"/>
  <c r="AA44" i="4"/>
  <c r="AQ44" i="4"/>
  <c r="W44" i="4"/>
  <c r="AI44" i="4"/>
  <c r="BG44" i="4"/>
  <c r="AS44" i="4"/>
  <c r="AY44" i="4"/>
  <c r="Y44" i="4"/>
  <c r="AM44" i="4"/>
  <c r="BK44" i="4"/>
  <c r="BE44" i="4"/>
  <c r="S44" i="4"/>
  <c r="U44" i="4"/>
  <c r="BI44" i="4"/>
  <c r="M44" i="4"/>
  <c r="AU44" i="4"/>
  <c r="BM44" i="4"/>
  <c r="O44" i="4"/>
  <c r="BA44" i="4"/>
  <c r="K44" i="4"/>
  <c r="BC44" i="4"/>
  <c r="AK44" i="4"/>
  <c r="BQ44" i="4"/>
  <c r="AG44" i="4"/>
  <c r="Q44" i="4"/>
  <c r="AO44" i="4"/>
  <c r="BW44" i="4"/>
  <c r="D16" i="9" l="1"/>
  <c r="C10" i="9" s="1"/>
  <c r="C16" i="9" s="1"/>
</calcChain>
</file>

<file path=xl/comments1.xml><?xml version="1.0" encoding="utf-8"?>
<comments xmlns="http://schemas.openxmlformats.org/spreadsheetml/2006/main">
  <authors>
    <author>Author</author>
  </authors>
  <commentList>
    <comment ref="C10" authorId="0" shapeId="0">
      <text>
        <r>
          <rPr>
            <b/>
            <sz val="9"/>
            <color indexed="81"/>
            <rFont val="Tahoma"/>
            <family val="2"/>
          </rPr>
          <t>Author:</t>
        </r>
        <r>
          <rPr>
            <sz val="9"/>
            <color indexed="81"/>
            <rFont val="Tahoma"/>
            <family val="2"/>
          </rPr>
          <t xml:space="preserve">
Fill in each employee's PCN only if this is a vacant position which you expect to fill, or temporary help.
</t>
        </r>
      </text>
    </comment>
    <comment ref="D10" authorId="0" shapeId="0">
      <text>
        <r>
          <rPr>
            <b/>
            <sz val="9"/>
            <color indexed="81"/>
            <rFont val="Tahoma"/>
            <family val="2"/>
          </rPr>
          <t>Author:</t>
        </r>
        <r>
          <rPr>
            <sz val="9"/>
            <color indexed="81"/>
            <rFont val="Tahoma"/>
            <family val="2"/>
          </rPr>
          <t xml:space="preserve">
Select a class from the box below.
For TH employees, enter a total for the estimated expenditures for the year rather than listing each position individually.
</t>
        </r>
      </text>
    </comment>
    <comment ref="E10" authorId="0" shapeId="0">
      <text>
        <r>
          <rPr>
            <b/>
            <sz val="9"/>
            <color indexed="81"/>
            <rFont val="Tahoma"/>
            <family val="2"/>
          </rPr>
          <t>Author:</t>
        </r>
        <r>
          <rPr>
            <sz val="9"/>
            <color indexed="81"/>
            <rFont val="Tahoma"/>
            <family val="2"/>
          </rPr>
          <t xml:space="preserve">
Enter in the employee's annual salary for the coming fiscal year, including expected pay changes
.
</t>
        </r>
      </text>
    </comment>
    <comment ref="F10" authorId="0" shapeId="0">
      <text>
        <r>
          <rPr>
            <b/>
            <sz val="9"/>
            <color indexed="81"/>
            <rFont val="Tahoma"/>
            <family val="2"/>
          </rPr>
          <t>Author:</t>
        </r>
        <r>
          <rPr>
            <sz val="9"/>
            <color indexed="81"/>
            <rFont val="Tahoma"/>
            <family val="2"/>
          </rPr>
          <t xml:space="preserve">
Enter employee's total annual FTE (.5, 1.0, .75, etc.) from NBAJOBS</t>
        </r>
      </text>
    </comment>
  </commentList>
</comments>
</file>

<file path=xl/sharedStrings.xml><?xml version="1.0" encoding="utf-8"?>
<sst xmlns="http://schemas.openxmlformats.org/spreadsheetml/2006/main" count="585" uniqueCount="277">
  <si>
    <t>University of Idaho</t>
  </si>
  <si>
    <t xml:space="preserve"> </t>
  </si>
  <si>
    <t>College/Division</t>
  </si>
  <si>
    <t>Department</t>
  </si>
  <si>
    <t>Service Center Name</t>
  </si>
  <si>
    <t>Name</t>
  </si>
  <si>
    <t>Email</t>
  </si>
  <si>
    <t>Phone #</t>
  </si>
  <si>
    <t>College Fiscal Contact</t>
  </si>
  <si>
    <t>Do competitors exist outside of the UI?</t>
  </si>
  <si>
    <t>Amount</t>
  </si>
  <si>
    <t xml:space="preserve">Proposed New Rate  </t>
  </si>
  <si>
    <t>Service Name (short)</t>
  </si>
  <si>
    <t>1)</t>
  </si>
  <si>
    <t>2)</t>
  </si>
  <si>
    <t>Revenue</t>
  </si>
  <si>
    <t>Expenditures</t>
  </si>
  <si>
    <t>Transfers</t>
  </si>
  <si>
    <t>Ending Balance</t>
  </si>
  <si>
    <t>FUND TOTAL</t>
  </si>
  <si>
    <t>PCN</t>
  </si>
  <si>
    <t>FTE</t>
  </si>
  <si>
    <t>FTE %</t>
  </si>
  <si>
    <t>Description</t>
  </si>
  <si>
    <t>Annual Amt</t>
  </si>
  <si>
    <t>%</t>
  </si>
  <si>
    <t>Operating Expenses</t>
  </si>
  <si>
    <t>UI Property Tag#</t>
  </si>
  <si>
    <t>Acquisition Budget No.</t>
  </si>
  <si>
    <t>Acquisition Cost</t>
  </si>
  <si>
    <t>Useful Life (years)</t>
  </si>
  <si>
    <t>TOTAL</t>
  </si>
  <si>
    <t>Prior Year Fund Balance (if applicable)</t>
  </si>
  <si>
    <t>ANNUAL COSTS</t>
  </si>
  <si>
    <t>Salaries and Fringe Benefits</t>
  </si>
  <si>
    <t>Operating Costs</t>
  </si>
  <si>
    <t>Capital equipment depreciation</t>
  </si>
  <si>
    <t>Estimated 2 months working capital</t>
  </si>
  <si>
    <t>% of Total Costs</t>
  </si>
  <si>
    <t># of Annual Units</t>
  </si>
  <si>
    <t>Unit Base</t>
  </si>
  <si>
    <t>Current year rates</t>
  </si>
  <si>
    <t>Total Revenue</t>
  </si>
  <si>
    <t>Salaries, Fringes, TH</t>
  </si>
  <si>
    <t>Total Expenditures</t>
  </si>
  <si>
    <t>Net</t>
  </si>
  <si>
    <t>Date</t>
  </si>
  <si>
    <t>Reviewer</t>
  </si>
  <si>
    <t>Fund</t>
  </si>
  <si>
    <t>Fund Balance</t>
  </si>
  <si>
    <t>Revenues</t>
  </si>
  <si>
    <t>Encumbrances</t>
  </si>
  <si>
    <t>Transfers Out</t>
  </si>
  <si>
    <t>Recommend approval</t>
  </si>
  <si>
    <t>Comments</t>
  </si>
  <si>
    <t>Employee V#</t>
  </si>
  <si>
    <t>Description (expense code title)</t>
  </si>
  <si>
    <t>htaff@uidaho.edu</t>
  </si>
  <si>
    <t>885-1016</t>
  </si>
  <si>
    <t>885-4013</t>
  </si>
  <si>
    <t>kfreitag@uidaho.edu</t>
  </si>
  <si>
    <t>885-8994</t>
  </si>
  <si>
    <t xml:space="preserve">Subsidy </t>
  </si>
  <si>
    <t>Check totals</t>
  </si>
  <si>
    <t>(this should be equal to annual amount column)</t>
  </si>
  <si>
    <t>Service Center Reviewer Notes</t>
  </si>
  <si>
    <t>Recommend        Rework</t>
  </si>
  <si>
    <t>Comments or suggestions to help us provide better service for you:</t>
  </si>
  <si>
    <t>Notes about your service center</t>
  </si>
  <si>
    <t>Grand total</t>
  </si>
  <si>
    <t>Prior year carryover</t>
  </si>
  <si>
    <t>One time carryforward transfer (if applicable)*</t>
  </si>
  <si>
    <t>Depr Start Year</t>
  </si>
  <si>
    <t>Depr End Year</t>
  </si>
  <si>
    <t>Unallowable equipment *</t>
  </si>
  <si>
    <t>Description/Type of Equipment</t>
  </si>
  <si>
    <t xml:space="preserve">Non-service center </t>
  </si>
  <si>
    <t>TOTAL ALLOWABLE DEPRECIATION</t>
  </si>
  <si>
    <t>Reviewer initials</t>
  </si>
  <si>
    <t>3)</t>
  </si>
  <si>
    <t>4)</t>
  </si>
  <si>
    <t>5)</t>
  </si>
  <si>
    <t>6)</t>
  </si>
  <si>
    <t>7)</t>
  </si>
  <si>
    <t>8)</t>
  </si>
  <si>
    <t>9)</t>
  </si>
  <si>
    <t>10)</t>
  </si>
  <si>
    <t>TOTAL ANNUAL SERVICE COSTS (includes working capital)</t>
  </si>
  <si>
    <t>Prior Year Balance (Add Deficit, Subtract Surplus)</t>
  </si>
  <si>
    <t>CALCULATED SUBSIDIZED RATE (per unit)</t>
  </si>
  <si>
    <t>UNIT RATE TO BE CHARGED TO UI DEPARTMENTS*</t>
  </si>
  <si>
    <t>All Services</t>
  </si>
  <si>
    <t>Annual costs totals check</t>
  </si>
  <si>
    <t>PY balance totals check</t>
  </si>
  <si>
    <t>Capital Outlay &gt; $5,000 *</t>
  </si>
  <si>
    <t>Subsidy totals check</t>
  </si>
  <si>
    <t>Service Center Rate Summary Sheet</t>
  </si>
  <si>
    <t xml:space="preserve">Fiscal Year Acquistion </t>
  </si>
  <si>
    <t>TOTAL REVISED COSTS (includes PY balance)</t>
  </si>
  <si>
    <t>Total Costs check</t>
  </si>
  <si>
    <t>11)</t>
  </si>
  <si>
    <t>12)</t>
  </si>
  <si>
    <t>13)</t>
  </si>
  <si>
    <t>14)</t>
  </si>
  <si>
    <t>15)</t>
  </si>
  <si>
    <t>16)</t>
  </si>
  <si>
    <t>17)</t>
  </si>
  <si>
    <t>18)</t>
  </si>
  <si>
    <t>19)</t>
  </si>
  <si>
    <t>20)</t>
  </si>
  <si>
    <t>21)</t>
  </si>
  <si>
    <t>22)</t>
  </si>
  <si>
    <t>23)</t>
  </si>
  <si>
    <t>24)</t>
  </si>
  <si>
    <t>25)</t>
  </si>
  <si>
    <t>26)</t>
  </si>
  <si>
    <t>27)</t>
  </si>
  <si>
    <t>28)</t>
  </si>
  <si>
    <t>29)</t>
  </si>
  <si>
    <t>30)</t>
  </si>
  <si>
    <t>Service 22</t>
  </si>
  <si>
    <t>Service 23</t>
  </si>
  <si>
    <t>Service 24</t>
  </si>
  <si>
    <t>Service 25</t>
  </si>
  <si>
    <t>Service 26</t>
  </si>
  <si>
    <t>Service 27</t>
  </si>
  <si>
    <t>Service 28</t>
  </si>
  <si>
    <t>Service 29</t>
  </si>
  <si>
    <t>Service 30</t>
  </si>
  <si>
    <t>Service 21</t>
  </si>
  <si>
    <t>Service 1</t>
  </si>
  <si>
    <t>Service 2</t>
  </si>
  <si>
    <t>Service 3</t>
  </si>
  <si>
    <t>Service 4</t>
  </si>
  <si>
    <t>Service 5</t>
  </si>
  <si>
    <t>Service 6</t>
  </si>
  <si>
    <t>Service 7</t>
  </si>
  <si>
    <t>Service 8</t>
  </si>
  <si>
    <t>Service 9</t>
  </si>
  <si>
    <t>Service 10</t>
  </si>
  <si>
    <t>Service 11</t>
  </si>
  <si>
    <t>Service 12</t>
  </si>
  <si>
    <t>Service 13</t>
  </si>
  <si>
    <t>Service 14</t>
  </si>
  <si>
    <t>Service 15</t>
  </si>
  <si>
    <t>Service 16</t>
  </si>
  <si>
    <t>Service 17</t>
  </si>
  <si>
    <t>Service 18</t>
  </si>
  <si>
    <t>Service 19</t>
  </si>
  <si>
    <t>Service 20</t>
  </si>
  <si>
    <t xml:space="preserve">Service </t>
  </si>
  <si>
    <t>Unit</t>
  </si>
  <si>
    <t>Approver's Signatures</t>
  </si>
  <si>
    <t>Check totals *</t>
  </si>
  <si>
    <t>Annual Salary</t>
  </si>
  <si>
    <t>Fringe Benefits (estimate)</t>
  </si>
  <si>
    <t>Total Cost</t>
  </si>
  <si>
    <t>Service Center Billing Rates</t>
  </si>
  <si>
    <t xml:space="preserve"> Internal Rate</t>
  </si>
  <si>
    <r>
      <t>SUBTOTAL ANNUAL SERVICE COSTS</t>
    </r>
    <r>
      <rPr>
        <sz val="9"/>
        <rFont val="Calibri"/>
        <family val="2"/>
        <scheme val="minor"/>
      </rPr>
      <t/>
    </r>
  </si>
  <si>
    <t>External Rate</t>
  </si>
  <si>
    <t>Service Center Name *</t>
  </si>
  <si>
    <t>Fund # **</t>
  </si>
  <si>
    <t>Description:</t>
  </si>
  <si>
    <t>All faculty</t>
  </si>
  <si>
    <t>Classified, Exempt &amp; TH</t>
  </si>
  <si>
    <t>All other employee types</t>
  </si>
  <si>
    <t>Service Center Team contact information:</t>
  </si>
  <si>
    <t>Brief description of service</t>
  </si>
  <si>
    <t>Current Rate
(if applicable)</t>
  </si>
  <si>
    <t>Carry Forward</t>
  </si>
  <si>
    <r>
      <t xml:space="preserve">Equipment replacement reserves </t>
    </r>
    <r>
      <rPr>
        <b/>
        <vertAlign val="superscript"/>
        <sz val="11"/>
        <rFont val="Calibri"/>
        <family val="2"/>
        <scheme val="minor"/>
      </rPr>
      <t>††</t>
    </r>
  </si>
  <si>
    <r>
      <t xml:space="preserve">Unit </t>
    </r>
    <r>
      <rPr>
        <b/>
        <vertAlign val="superscript"/>
        <sz val="11"/>
        <rFont val="Calibri"/>
        <family val="2"/>
        <scheme val="minor"/>
      </rPr>
      <t>†</t>
    </r>
  </si>
  <si>
    <r>
      <t xml:space="preserve">Estimated # of annual units </t>
    </r>
    <r>
      <rPr>
        <b/>
        <vertAlign val="superscript"/>
        <sz val="11"/>
        <rFont val="Calibri"/>
        <family val="2"/>
        <scheme val="minor"/>
      </rPr>
      <t>‡</t>
    </r>
  </si>
  <si>
    <t>Fringe Rate:</t>
  </si>
  <si>
    <t>Deborah Shaver Director of Sponsored Programs</t>
  </si>
  <si>
    <t>Linda Campos, University Controller</t>
  </si>
  <si>
    <t>Capital Equipment depreciation transfer</t>
  </si>
  <si>
    <t>Department Notes and Comments</t>
  </si>
  <si>
    <t>General Information:</t>
  </si>
  <si>
    <t>Sheets and purposes:</t>
  </si>
  <si>
    <t>Please direct all email correspondence to:</t>
  </si>
  <si>
    <t>UI Service Center Team</t>
  </si>
  <si>
    <t>ui-service-centers@uidaho.edu</t>
  </si>
  <si>
    <t>Team members and contact information:</t>
  </si>
  <si>
    <r>
      <rPr>
        <b/>
        <sz val="11"/>
        <rFont val="Calibri"/>
        <family val="2"/>
        <scheme val="minor"/>
      </rPr>
      <t>Heather Taff</t>
    </r>
    <r>
      <rPr>
        <sz val="11"/>
        <rFont val="Calibri"/>
        <family val="2"/>
        <scheme val="minor"/>
      </rPr>
      <t xml:space="preserve"> - Service Center Team Member</t>
    </r>
  </si>
  <si>
    <r>
      <rPr>
        <b/>
        <sz val="11"/>
        <rFont val="Calibri"/>
        <family val="2"/>
        <scheme val="minor"/>
      </rPr>
      <t>Kris Freitag</t>
    </r>
    <r>
      <rPr>
        <sz val="11"/>
        <rFont val="Calibri"/>
        <family val="2"/>
        <scheme val="minor"/>
      </rPr>
      <t xml:space="preserve"> - Svc Ctr Team Member and Cost Accounting Unit Supervisor</t>
    </r>
  </si>
  <si>
    <t>Contact Information:</t>
  </si>
  <si>
    <t>Worksheet preparer</t>
  </si>
  <si>
    <t>What % of revenue is charged to UI Departments (including your own)?</t>
  </si>
  <si>
    <t>What % of revenue is charged to external (non-UI) customers? *</t>
  </si>
  <si>
    <t>If yes, briefly describe how the service center rates compare to market rates:</t>
  </si>
  <si>
    <t>If different fees are charged, please elaborate (who do you charge more or less):</t>
  </si>
  <si>
    <t>New service center only:</t>
  </si>
  <si>
    <t>Source of start-up (seed) money:</t>
  </si>
  <si>
    <t>Amount:</t>
  </si>
  <si>
    <t>Dean or Department Head Approval:</t>
  </si>
  <si>
    <t>Name (please print):</t>
  </si>
  <si>
    <t>Title:</t>
  </si>
  <si>
    <t>Signature:</t>
  </si>
  <si>
    <t>Date:</t>
  </si>
  <si>
    <t>Description of the product(s) or service(s) provided:</t>
  </si>
  <si>
    <t>(should be equal to annual amount column)</t>
  </si>
  <si>
    <t>faculty</t>
  </si>
  <si>
    <t>Service Center Rate Application</t>
  </si>
  <si>
    <t>Service Center Rate Development Worksheet</t>
  </si>
  <si>
    <t>For rates effective:</t>
  </si>
  <si>
    <t>Application Type:</t>
  </si>
  <si>
    <t>Service Center Manager</t>
  </si>
  <si>
    <t>staff</t>
  </si>
  <si>
    <t>student</t>
  </si>
  <si>
    <t>GRAND TOTAL OPERATING EXPENSES:</t>
  </si>
  <si>
    <t>Subsidy</t>
  </si>
  <si>
    <t>Renewal</t>
  </si>
  <si>
    <t xml:space="preserve"> New</t>
  </si>
  <si>
    <t>Yes</t>
  </si>
  <si>
    <t>No</t>
  </si>
  <si>
    <t>asdfasd</t>
  </si>
  <si>
    <t>asddsf</t>
  </si>
  <si>
    <t>asdfsdf</t>
  </si>
  <si>
    <t>Are services provided to certain users at discounted rates or free of charge?</t>
  </si>
  <si>
    <t xml:space="preserve">Yes </t>
  </si>
  <si>
    <t xml:space="preserve"> No</t>
  </si>
  <si>
    <t>Capital Equipment and Depreciation</t>
  </si>
  <si>
    <t>Annual Depreciation</t>
  </si>
  <si>
    <t>Depreciation Included in Rate</t>
  </si>
  <si>
    <t>Used in service center but unallowable in rates (e.g. purchased with Federal funds)</t>
  </si>
  <si>
    <t>Amount of depreciation charged to customers</t>
  </si>
  <si>
    <t>GRAND TOTAL SALARIES</t>
  </si>
  <si>
    <t>Total charged to UI customers</t>
  </si>
  <si>
    <t>Total charged to external customers</t>
  </si>
  <si>
    <t>Total subsidy &amp; unallowable</t>
  </si>
  <si>
    <t xml:space="preserve">Total subsidy </t>
  </si>
  <si>
    <t>Subsidies (&amp; unallowable depreciation)</t>
  </si>
  <si>
    <t>(not include subsidy)</t>
  </si>
  <si>
    <t>(Travel, Other Operating and Equipment under $5,000)</t>
  </si>
  <si>
    <r>
      <t xml:space="preserve">(portion of employee's salary </t>
    </r>
    <r>
      <rPr>
        <b/>
        <u val="singleAccounting"/>
        <sz val="10"/>
        <rFont val="Calibri"/>
        <family val="2"/>
        <scheme val="minor"/>
      </rPr>
      <t xml:space="preserve">not </t>
    </r>
    <r>
      <rPr>
        <sz val="10"/>
        <rFont val="Calibri"/>
        <family val="2"/>
        <scheme val="minor"/>
      </rPr>
      <t>related to the service center and paid elsewhere)</t>
    </r>
  </si>
  <si>
    <t>For instructions on obtaining salary information, please see additional instructions provided on the Instructions page of this workbook</t>
  </si>
  <si>
    <t>Additional are hidden (rows 16-41). Unhide them if additional rows are needed.</t>
  </si>
  <si>
    <r>
      <rPr>
        <b/>
        <sz val="10"/>
        <rFont val="Calibri"/>
        <family val="2"/>
        <scheme val="minor"/>
      </rPr>
      <t xml:space="preserve">Faculty </t>
    </r>
    <r>
      <rPr>
        <sz val="10"/>
        <rFont val="Calibri"/>
        <family val="2"/>
        <scheme val="minor"/>
      </rPr>
      <t xml:space="preserve">
</t>
    </r>
  </si>
  <si>
    <t xml:space="preserve">Staff
</t>
  </si>
  <si>
    <t xml:space="preserve">Student
</t>
  </si>
  <si>
    <t>F1, F2, F3, F6, F7, F8, FC, SS</t>
  </si>
  <si>
    <t>AC, C1, C2, C3, CM, E1, E2, E3, EC, P1, P2, P3, T1</t>
  </si>
  <si>
    <t>GA, SF, SI, ST</t>
  </si>
  <si>
    <t>E4, F4, F9, P4, T4, T5</t>
  </si>
  <si>
    <t>Employee Class</t>
  </si>
  <si>
    <t>** Employee Type:</t>
  </si>
  <si>
    <t>Non-student: Temp/ Irregular Help</t>
  </si>
  <si>
    <t>UNSUBSIDIZED (FULL COST) RATES: EXTERNAL CUSTOMERS</t>
  </si>
  <si>
    <t>TOTAL SERVICE COSTS (includes subsidy &amp; unallowable depreciation)</t>
  </si>
  <si>
    <t xml:space="preserve">IH
</t>
  </si>
  <si>
    <t>Employee Class **(Staff, Faculty, Student, IH)</t>
  </si>
  <si>
    <t>IH</t>
  </si>
  <si>
    <t>Other Expenses</t>
  </si>
  <si>
    <t>Beg Balance</t>
  </si>
  <si>
    <t>kenwynr@uidaho.edu</t>
  </si>
  <si>
    <r>
      <rPr>
        <b/>
        <sz val="11"/>
        <rFont val="Calibri"/>
        <family val="2"/>
        <scheme val="minor"/>
      </rPr>
      <t>Kenwyn Richards</t>
    </r>
    <r>
      <rPr>
        <sz val="11"/>
        <rFont val="Calibri"/>
        <family val="2"/>
        <scheme val="minor"/>
      </rPr>
      <t xml:space="preserve"> - Service Center Team Lead</t>
    </r>
  </si>
  <si>
    <t>Depreciation</t>
  </si>
  <si>
    <t>Total Accumulated Depreciation</t>
  </si>
  <si>
    <t>FY2018-19</t>
  </si>
  <si>
    <t>What % of revenue is charged to Sponsored Projects ("22" funds)?</t>
  </si>
  <si>
    <t>Guarantee index:</t>
  </si>
  <si>
    <t>(to be used if annual expenses create an index deficit &gt; 15% of the Service Center's total annual revenue)</t>
  </si>
  <si>
    <t>Index Information</t>
  </si>
  <si>
    <t>Operating Index Carry Forward ***</t>
  </si>
  <si>
    <t>FUND BALANCE AND SUBSIDY INDEX INFORMATION:</t>
  </si>
  <si>
    <t>Operating Index(s):</t>
  </si>
  <si>
    <t>Index Number</t>
  </si>
  <si>
    <t>Index Name</t>
  </si>
  <si>
    <t>TOTAL OPERATING INDEX</t>
  </si>
  <si>
    <t>SUBSIDY INDEX INFORMATION:</t>
  </si>
  <si>
    <t>(service center expense paid on another index)</t>
  </si>
  <si>
    <t>Service center expense paid on another index</t>
  </si>
  <si>
    <t>Projected Operating Index</t>
  </si>
  <si>
    <t>Projected Capital Equip Replacement Index</t>
  </si>
  <si>
    <t>Transfer from operating index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</si>
</sst>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8" formatCode="&quot;$&quot;#,##0.00_);[Red]\(&quot;$&quot;#,##0.00\)"/>
    <numFmt numFmtId="44" formatCode="_(&quot;$&quot;* #,##0.00_);_(&quot;$&quot;* \(#,##0.00\);_(&quot;$&quot;* &quot;-&quot;??_);_(@_)"/>
    <numFmt numFmtId="43" formatCode="_(* #,##0.00_);_(* \(#,##0.00\);_(* &quot;-&quot;??_);_(@_)"/>
    <numFmt numFmtId="164" formatCode="mm/dd/yy;@"/>
    <numFmt numFmtId="165" formatCode="&quot;$&quot;#,##0.00"/>
    <numFmt numFmtId="166" formatCode="&quot;$&quot;#,##0"/>
    <numFmt numFmtId="167" formatCode="_(* #,##0_);_(* \(#,##0\);_(* &quot;-&quot;??_);_(@_)"/>
    <numFmt numFmtId="168" formatCode="m/d/yy;@"/>
    <numFmt numFmtId="169" formatCode="0.000%"/>
    <numFmt numFmtId="170" formatCode="0.000"/>
    <numFmt numFmtId="171" formatCode="0.0%"/>
    <numFmt numFmtId="172" formatCode="_(&quot;$&quot;* #,##0_);_(&quot;$&quot;* \(#,##0\);_(&quot;$&quot;* &quot;-&quot;??_);_(@_)"/>
    <numFmt numFmtId="173" formatCode="#,##0_);&quot;(&quot;#,##0&quot;)&quot;;&quot;-&quot;_)"/>
    <numFmt numFmtId="174" formatCode="#,##0.000"/>
  </numFmts>
  <fonts count="40">
    <font>
      <sz val="11"/>
      <color theme="1"/>
      <name val="Calibri"/>
      <family val="2"/>
      <scheme val="minor"/>
    </font>
    <font>
      <sz val="11"/>
      <color theme="1"/>
      <name val="Calibri"/>
      <family val="2"/>
      <scheme val="minor"/>
    </font>
    <font>
      <b/>
      <sz val="11"/>
      <color theme="1"/>
      <name val="Calibri"/>
      <family val="2"/>
      <scheme val="minor"/>
    </font>
    <font>
      <u/>
      <sz val="11"/>
      <color indexed="12"/>
      <name val="Times New Roman"/>
      <family val="1"/>
    </font>
    <font>
      <sz val="10"/>
      <name val="Arial"/>
      <family val="2"/>
    </font>
    <font>
      <b/>
      <i/>
      <sz val="14"/>
      <name val="Calibri"/>
      <family val="2"/>
      <scheme val="minor"/>
    </font>
    <font>
      <sz val="10"/>
      <name val="Calibri"/>
      <family val="2"/>
      <scheme val="minor"/>
    </font>
    <font>
      <sz val="12"/>
      <name val="Calibri"/>
      <family val="2"/>
      <scheme val="minor"/>
    </font>
    <font>
      <sz val="11"/>
      <name val="Calibri"/>
      <family val="2"/>
      <scheme val="minor"/>
    </font>
    <font>
      <b/>
      <sz val="14"/>
      <name val="Calibri"/>
      <family val="2"/>
      <scheme val="minor"/>
    </font>
    <font>
      <sz val="14"/>
      <name val="Calibri"/>
      <family val="2"/>
      <scheme val="minor"/>
    </font>
    <font>
      <b/>
      <sz val="11"/>
      <name val="Calibri"/>
      <family val="2"/>
      <scheme val="minor"/>
    </font>
    <font>
      <b/>
      <sz val="10"/>
      <name val="Calibri"/>
      <family val="2"/>
      <scheme val="minor"/>
    </font>
    <font>
      <b/>
      <sz val="12"/>
      <name val="Calibri"/>
      <family val="2"/>
      <scheme val="minor"/>
    </font>
    <font>
      <b/>
      <sz val="14"/>
      <name val="Calibri  "/>
    </font>
    <font>
      <sz val="9"/>
      <name val="Calibri"/>
      <family val="2"/>
      <scheme val="minor"/>
    </font>
    <font>
      <sz val="16"/>
      <name val="Calibri"/>
      <family val="2"/>
      <scheme val="minor"/>
    </font>
    <font>
      <b/>
      <i/>
      <sz val="12"/>
      <name val="Calibri"/>
      <family val="2"/>
      <scheme val="minor"/>
    </font>
    <font>
      <i/>
      <sz val="10"/>
      <name val="Calibri"/>
      <family val="2"/>
      <scheme val="minor"/>
    </font>
    <font>
      <b/>
      <sz val="12"/>
      <color theme="1"/>
      <name val="Calibri"/>
      <family val="2"/>
      <scheme val="minor"/>
    </font>
    <font>
      <sz val="10"/>
      <name val="Arial"/>
      <family val="2"/>
    </font>
    <font>
      <b/>
      <sz val="11"/>
      <color rgb="FFFF0000"/>
      <name val="Calibri"/>
      <family val="2"/>
      <scheme val="minor"/>
    </font>
    <font>
      <sz val="10"/>
      <color theme="1"/>
      <name val="Calibri"/>
      <family val="2"/>
      <scheme val="minor"/>
    </font>
    <font>
      <b/>
      <vertAlign val="superscript"/>
      <sz val="11"/>
      <name val="Calibri"/>
      <family val="2"/>
      <scheme val="minor"/>
    </font>
    <font>
      <i/>
      <sz val="11"/>
      <color rgb="FF000000"/>
      <name val="Calibri"/>
      <family val="2"/>
      <scheme val="minor"/>
    </font>
    <font>
      <b/>
      <u/>
      <sz val="11"/>
      <color indexed="12"/>
      <name val="Times New Roman"/>
      <family val="1"/>
    </font>
    <font>
      <b/>
      <i/>
      <u/>
      <sz val="12"/>
      <name val="Calibri"/>
      <family val="2"/>
      <scheme val="minor"/>
    </font>
    <font>
      <b/>
      <sz val="16"/>
      <name val="Calibri"/>
      <family val="2"/>
      <scheme val="minor"/>
    </font>
    <font>
      <b/>
      <sz val="16"/>
      <color theme="1"/>
      <name val="Calibri"/>
      <family val="2"/>
      <scheme val="minor"/>
    </font>
    <font>
      <b/>
      <sz val="14"/>
      <color theme="1"/>
      <name val="Calibri"/>
      <family val="2"/>
      <scheme val="minor"/>
    </font>
    <font>
      <sz val="10"/>
      <color rgb="FFFF0000"/>
      <name val="Calibri"/>
      <family val="2"/>
      <scheme val="minor"/>
    </font>
    <font>
      <sz val="9"/>
      <color indexed="81"/>
      <name val="Tahoma"/>
      <family val="2"/>
    </font>
    <font>
      <b/>
      <sz val="9"/>
      <color indexed="81"/>
      <name val="Tahoma"/>
      <family val="2"/>
    </font>
    <font>
      <b/>
      <sz val="14"/>
      <color theme="0"/>
      <name val="Calibri"/>
      <family val="2"/>
      <scheme val="minor"/>
    </font>
    <font>
      <b/>
      <sz val="10"/>
      <color theme="1"/>
      <name val="Calibri"/>
      <family val="2"/>
      <scheme val="minor"/>
    </font>
    <font>
      <b/>
      <u val="singleAccounting"/>
      <sz val="10"/>
      <name val="Calibri"/>
      <family val="2"/>
      <scheme val="minor"/>
    </font>
    <font>
      <b/>
      <sz val="9"/>
      <name val="Calibri"/>
      <family val="2"/>
      <scheme val="minor"/>
    </font>
    <font>
      <b/>
      <i/>
      <sz val="11"/>
      <color rgb="FFFF0000"/>
      <name val="Calibri"/>
      <family val="2"/>
      <scheme val="minor"/>
    </font>
    <font>
      <sz val="10"/>
      <name val="Calibri"/>
      <family val="2"/>
    </font>
    <font>
      <sz val="10"/>
      <name val="Calibri  "/>
    </font>
  </fonts>
  <fills count="10">
    <fill>
      <patternFill patternType="none"/>
    </fill>
    <fill>
      <patternFill patternType="gray125"/>
    </fill>
    <fill>
      <patternFill patternType="solid">
        <fgColor theme="9" tint="0.59999389629810485"/>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92D05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theme="9" tint="-0.499984740745262"/>
      </top>
      <bottom style="thin">
        <color theme="9" tint="-0.499984740745262"/>
      </bottom>
      <diagonal/>
    </border>
    <border>
      <left/>
      <right/>
      <top style="thin">
        <color theme="9" tint="-0.499984740745262"/>
      </top>
      <bottom style="thin">
        <color theme="9" tint="-0.499984740745262"/>
      </bottom>
      <diagonal/>
    </border>
    <border>
      <left/>
      <right style="medium">
        <color auto="1"/>
      </right>
      <top style="thin">
        <color theme="9" tint="-0.499984740745262"/>
      </top>
      <bottom style="thin">
        <color theme="9" tint="-0.499984740745262"/>
      </bottom>
      <diagonal/>
    </border>
    <border>
      <left style="medium">
        <color auto="1"/>
      </left>
      <right/>
      <top style="thin">
        <color theme="9" tint="-0.499984740745262"/>
      </top>
      <bottom/>
      <diagonal/>
    </border>
    <border>
      <left/>
      <right/>
      <top style="thin">
        <color theme="9" tint="-0.499984740745262"/>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1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4" fillId="0" borderId="0"/>
    <xf numFmtId="43" fontId="4" fillId="0" borderId="0" applyFont="0" applyFill="0" applyBorder="0" applyAlignment="0" applyProtection="0"/>
    <xf numFmtId="9" fontId="4" fillId="0" borderId="0" applyFont="0" applyFill="0" applyBorder="0" applyAlignment="0" applyProtection="0"/>
    <xf numFmtId="0" fontId="20"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cellStyleXfs>
  <cellXfs count="609">
    <xf numFmtId="0" fontId="0" fillId="0" borderId="0" xfId="0"/>
    <xf numFmtId="0" fontId="6" fillId="0" borderId="0" xfId="0" applyFont="1" applyAlignment="1"/>
    <xf numFmtId="0" fontId="8" fillId="0" borderId="0" xfId="0" applyFont="1" applyAlignment="1"/>
    <xf numFmtId="0" fontId="10" fillId="0" borderId="0" xfId="0" applyFont="1" applyFill="1"/>
    <xf numFmtId="0" fontId="9" fillId="0" borderId="0" xfId="0" applyFont="1" applyFill="1" applyAlignment="1">
      <alignment horizontal="right"/>
    </xf>
    <xf numFmtId="0" fontId="6" fillId="0" borderId="0" xfId="0" applyFont="1" applyFill="1"/>
    <xf numFmtId="0" fontId="6" fillId="0" borderId="6" xfId="0" applyFont="1" applyFill="1" applyBorder="1"/>
    <xf numFmtId="0" fontId="6" fillId="0" borderId="8" xfId="0" applyFont="1" applyFill="1" applyBorder="1"/>
    <xf numFmtId="0" fontId="7" fillId="0" borderId="0" xfId="0" applyFont="1" applyFill="1"/>
    <xf numFmtId="0" fontId="6" fillId="0" borderId="0" xfId="0" applyFont="1" applyFill="1" applyAlignment="1">
      <alignment horizontal="left"/>
    </xf>
    <xf numFmtId="0" fontId="6" fillId="0" borderId="0" xfId="0" applyFont="1" applyFill="1" applyAlignment="1">
      <alignment horizontal="left" indent="1"/>
    </xf>
    <xf numFmtId="0" fontId="6" fillId="0" borderId="0" xfId="0" applyFont="1"/>
    <xf numFmtId="0" fontId="12" fillId="0" borderId="0" xfId="0" applyFont="1" applyFill="1"/>
    <xf numFmtId="0" fontId="9" fillId="0" borderId="0" xfId="0" quotePrefix="1" applyFont="1" applyFill="1"/>
    <xf numFmtId="0" fontId="6" fillId="0" borderId="0" xfId="0" applyFont="1" applyFill="1" applyBorder="1"/>
    <xf numFmtId="0" fontId="6" fillId="0" borderId="10" xfId="0" applyFont="1" applyFill="1" applyBorder="1"/>
    <xf numFmtId="0" fontId="6" fillId="0" borderId="0" xfId="0" applyFont="1" applyFill="1" applyBorder="1" applyAlignment="1">
      <alignment horizontal="left"/>
    </xf>
    <xf numFmtId="0" fontId="6" fillId="0" borderId="12" xfId="0" applyFont="1" applyFill="1" applyBorder="1"/>
    <xf numFmtId="0" fontId="6" fillId="0" borderId="7" xfId="0" applyFont="1" applyFill="1" applyBorder="1" applyAlignment="1">
      <alignment horizontal="left"/>
    </xf>
    <xf numFmtId="0" fontId="6" fillId="0" borderId="7" xfId="0" applyFont="1" applyFill="1" applyBorder="1"/>
    <xf numFmtId="0" fontId="6" fillId="0" borderId="0" xfId="0" applyFont="1" applyBorder="1"/>
    <xf numFmtId="0" fontId="11" fillId="0" borderId="10" xfId="0" applyFont="1" applyFill="1" applyBorder="1"/>
    <xf numFmtId="0" fontId="6" fillId="0" borderId="12" xfId="0" applyFont="1" applyBorder="1"/>
    <xf numFmtId="0" fontId="6" fillId="0" borderId="10" xfId="0" applyFont="1" applyFill="1" applyBorder="1" applyAlignment="1">
      <alignment horizontal="left"/>
    </xf>
    <xf numFmtId="0" fontId="11" fillId="0" borderId="10" xfId="0" applyFont="1" applyFill="1" applyBorder="1" applyAlignment="1">
      <alignment horizontal="left"/>
    </xf>
    <xf numFmtId="0" fontId="11" fillId="0" borderId="10" xfId="0" applyFont="1" applyFill="1" applyBorder="1" applyAlignment="1">
      <alignment horizontal="right"/>
    </xf>
    <xf numFmtId="0" fontId="0" fillId="0" borderId="0" xfId="0" applyFont="1"/>
    <xf numFmtId="0" fontId="12" fillId="0" borderId="0" xfId="0" applyFont="1"/>
    <xf numFmtId="0" fontId="11" fillId="0" borderId="0" xfId="0" applyFont="1" applyFill="1"/>
    <xf numFmtId="0" fontId="9" fillId="0" borderId="0" xfId="0" applyFont="1" applyFill="1" applyAlignment="1">
      <alignment horizontal="center"/>
    </xf>
    <xf numFmtId="0" fontId="6" fillId="0" borderId="0" xfId="0" applyFont="1" applyFill="1" applyAlignment="1">
      <alignment horizontal="center"/>
    </xf>
    <xf numFmtId="0" fontId="13" fillId="0" borderId="9" xfId="0" applyFont="1" applyFill="1" applyBorder="1" applyAlignment="1">
      <alignment horizontal="center"/>
    </xf>
    <xf numFmtId="0" fontId="13" fillId="0" borderId="9" xfId="0" applyFont="1" applyFill="1" applyBorder="1"/>
    <xf numFmtId="166" fontId="11" fillId="0" borderId="9" xfId="6" applyNumberFormat="1" applyFont="1" applyFill="1" applyBorder="1"/>
    <xf numFmtId="0" fontId="13" fillId="0" borderId="0" xfId="0" applyFont="1" applyFill="1" applyBorder="1"/>
    <xf numFmtId="165" fontId="8" fillId="0" borderId="0" xfId="7" applyNumberFormat="1" applyFont="1" applyFill="1" applyBorder="1"/>
    <xf numFmtId="0" fontId="15" fillId="0" borderId="7" xfId="0" applyFont="1" applyFill="1" applyBorder="1" applyAlignment="1"/>
    <xf numFmtId="0" fontId="15" fillId="0" borderId="9" xfId="0" applyFont="1" applyFill="1" applyBorder="1" applyAlignment="1">
      <alignment horizontal="left" indent="1"/>
    </xf>
    <xf numFmtId="167" fontId="11" fillId="0" borderId="9" xfId="6" applyNumberFormat="1" applyFont="1" applyFill="1" applyBorder="1"/>
    <xf numFmtId="167" fontId="8" fillId="0" borderId="0" xfId="6" applyNumberFormat="1" applyFont="1" applyFill="1" applyBorder="1"/>
    <xf numFmtId="0" fontId="11" fillId="0" borderId="1" xfId="0" applyFont="1" applyFill="1" applyBorder="1"/>
    <xf numFmtId="10" fontId="8" fillId="0" borderId="9" xfId="7" applyNumberFormat="1" applyFont="1" applyFill="1" applyBorder="1"/>
    <xf numFmtId="10" fontId="8" fillId="0" borderId="0" xfId="7" applyNumberFormat="1" applyFont="1" applyFill="1" applyBorder="1"/>
    <xf numFmtId="167" fontId="6" fillId="0" borderId="0" xfId="6" applyNumberFormat="1" applyFont="1" applyFill="1" applyBorder="1"/>
    <xf numFmtId="167" fontId="6" fillId="0" borderId="0" xfId="6" applyNumberFormat="1" applyFont="1" applyFill="1"/>
    <xf numFmtId="0" fontId="11" fillId="0" borderId="1" xfId="0" applyFont="1" applyFill="1" applyBorder="1" applyAlignment="1">
      <alignment wrapText="1"/>
    </xf>
    <xf numFmtId="165" fontId="11" fillId="0" borderId="9" xfId="6" applyNumberFormat="1" applyFont="1" applyFill="1" applyBorder="1"/>
    <xf numFmtId="0" fontId="13" fillId="0" borderId="9" xfId="0" applyFont="1" applyFill="1" applyBorder="1" applyAlignment="1">
      <alignment horizontal="left" wrapText="1"/>
    </xf>
    <xf numFmtId="165" fontId="13" fillId="0" borderId="0" xfId="0" applyNumberFormat="1" applyFont="1" applyFill="1" applyBorder="1" applyAlignment="1">
      <alignment horizontal="center"/>
    </xf>
    <xf numFmtId="0" fontId="12" fillId="0" borderId="9" xfId="0" applyFont="1" applyBorder="1"/>
    <xf numFmtId="0" fontId="11" fillId="0" borderId="9" xfId="0" applyFont="1" applyFill="1" applyBorder="1" applyAlignment="1">
      <alignment horizontal="left"/>
    </xf>
    <xf numFmtId="0" fontId="7" fillId="0" borderId="0" xfId="0" applyFont="1"/>
    <xf numFmtId="0" fontId="6" fillId="0" borderId="4" xfId="0" applyFont="1" applyBorder="1"/>
    <xf numFmtId="0" fontId="7" fillId="0" borderId="4" xfId="0" applyFont="1" applyBorder="1"/>
    <xf numFmtId="0" fontId="6" fillId="0" borderId="5" xfId="0" applyFont="1" applyBorder="1"/>
    <xf numFmtId="0" fontId="16" fillId="0" borderId="10" xfId="0" applyFont="1" applyBorder="1"/>
    <xf numFmtId="0" fontId="7" fillId="0" borderId="0" xfId="0" applyFont="1" applyBorder="1"/>
    <xf numFmtId="0" fontId="10" fillId="0" borderId="10" xfId="0" applyFont="1" applyBorder="1"/>
    <xf numFmtId="0" fontId="7" fillId="0" borderId="10" xfId="0" applyFont="1" applyBorder="1"/>
    <xf numFmtId="8" fontId="7" fillId="0" borderId="0" xfId="0" applyNumberFormat="1" applyFont="1" applyBorder="1"/>
    <xf numFmtId="8" fontId="7" fillId="0" borderId="15" xfId="0" applyNumberFormat="1" applyFont="1" applyBorder="1"/>
    <xf numFmtId="0" fontId="6" fillId="0" borderId="10" xfId="0" applyFont="1" applyBorder="1"/>
    <xf numFmtId="43" fontId="7" fillId="0" borderId="0" xfId="0" applyNumberFormat="1" applyFont="1" applyBorder="1"/>
    <xf numFmtId="0" fontId="6" fillId="0" borderId="6" xfId="0" applyFont="1" applyBorder="1"/>
    <xf numFmtId="0" fontId="7" fillId="0" borderId="7" xfId="0" applyFont="1" applyBorder="1"/>
    <xf numFmtId="0" fontId="6" fillId="0" borderId="8" xfId="0" applyFont="1" applyBorder="1"/>
    <xf numFmtId="0" fontId="6" fillId="0" borderId="7" xfId="0" applyFont="1" applyBorder="1"/>
    <xf numFmtId="0" fontId="7" fillId="0" borderId="9" xfId="0" applyFont="1" applyBorder="1"/>
    <xf numFmtId="0" fontId="7" fillId="0" borderId="0" xfId="0" applyFont="1" applyAlignment="1">
      <alignment horizontal="right"/>
    </xf>
    <xf numFmtId="8" fontId="7" fillId="0" borderId="0" xfId="0" applyNumberFormat="1" applyFont="1"/>
    <xf numFmtId="0" fontId="7" fillId="0" borderId="9" xfId="0" applyFont="1" applyBorder="1" applyAlignment="1">
      <alignment horizontal="center" wrapText="1"/>
    </xf>
    <xf numFmtId="0" fontId="7" fillId="0" borderId="1" xfId="0" applyFont="1" applyBorder="1"/>
    <xf numFmtId="0" fontId="7" fillId="0" borderId="2" xfId="0" applyFont="1" applyBorder="1"/>
    <xf numFmtId="0" fontId="7" fillId="0" borderId="3" xfId="0" applyFont="1" applyBorder="1"/>
    <xf numFmtId="0" fontId="9" fillId="0" borderId="0" xfId="0" applyFont="1"/>
    <xf numFmtId="0" fontId="10" fillId="0" borderId="0" xfId="0" applyFont="1"/>
    <xf numFmtId="0" fontId="9" fillId="0" borderId="0" xfId="0" applyFont="1" applyAlignment="1">
      <alignment horizontal="right"/>
    </xf>
    <xf numFmtId="43" fontId="10" fillId="0" borderId="0" xfId="6" applyFont="1"/>
    <xf numFmtId="43" fontId="8" fillId="0" borderId="0" xfId="6" applyFont="1"/>
    <xf numFmtId="0" fontId="17" fillId="0" borderId="0" xfId="0" applyFont="1" applyAlignment="1">
      <alignment horizontal="center"/>
    </xf>
    <xf numFmtId="43" fontId="17" fillId="0" borderId="0" xfId="6" applyFont="1" applyAlignment="1">
      <alignment horizontal="right"/>
    </xf>
    <xf numFmtId="0" fontId="18" fillId="0" borderId="0" xfId="0" applyFont="1"/>
    <xf numFmtId="0" fontId="6" fillId="0" borderId="0" xfId="0" applyFont="1" applyAlignment="1">
      <alignment wrapText="1"/>
    </xf>
    <xf numFmtId="0" fontId="19" fillId="0" borderId="0" xfId="0" applyFont="1"/>
    <xf numFmtId="0" fontId="0" fillId="0" borderId="0" xfId="0" applyAlignment="1">
      <alignment wrapText="1"/>
    </xf>
    <xf numFmtId="0" fontId="13" fillId="0" borderId="0" xfId="0" applyFont="1"/>
    <xf numFmtId="8" fontId="7" fillId="0" borderId="0" xfId="0" applyNumberFormat="1" applyFont="1" applyFill="1" applyBorder="1"/>
    <xf numFmtId="0" fontId="10" fillId="0" borderId="0" xfId="0" applyFont="1" applyBorder="1"/>
    <xf numFmtId="0" fontId="6" fillId="0" borderId="0" xfId="0" applyFont="1" applyBorder="1" applyAlignment="1">
      <alignment wrapText="1"/>
    </xf>
    <xf numFmtId="0" fontId="6" fillId="0" borderId="0" xfId="0" applyFont="1" applyFill="1" applyAlignment="1"/>
    <xf numFmtId="0" fontId="6" fillId="3" borderId="9" xfId="0" applyFont="1" applyFill="1" applyBorder="1" applyProtection="1">
      <protection locked="0"/>
    </xf>
    <xf numFmtId="0" fontId="6" fillId="3" borderId="2" xfId="0" applyFont="1" applyFill="1" applyBorder="1" applyProtection="1">
      <protection locked="0"/>
    </xf>
    <xf numFmtId="8" fontId="7" fillId="3" borderId="0" xfId="0" applyNumberFormat="1" applyFont="1" applyFill="1" applyBorder="1" applyProtection="1">
      <protection locked="0"/>
    </xf>
    <xf numFmtId="0" fontId="6" fillId="0" borderId="10" xfId="0" applyFont="1" applyFill="1" applyBorder="1" applyAlignment="1">
      <alignment horizontal="right" vertical="center"/>
    </xf>
    <xf numFmtId="0" fontId="12" fillId="0" borderId="10" xfId="0" applyFont="1" applyFill="1" applyBorder="1" applyAlignment="1"/>
    <xf numFmtId="0" fontId="12" fillId="0" borderId="0" xfId="0" applyFont="1" applyBorder="1"/>
    <xf numFmtId="0" fontId="6" fillId="0" borderId="0" xfId="5" applyFont="1" applyBorder="1"/>
    <xf numFmtId="0" fontId="11" fillId="0" borderId="9" xfId="0" applyFont="1" applyFill="1" applyBorder="1" applyAlignment="1">
      <alignment horizontal="center"/>
    </xf>
    <xf numFmtId="9" fontId="12" fillId="0" borderId="1" xfId="7" applyFont="1" applyFill="1" applyBorder="1" applyAlignment="1">
      <alignment horizontal="center"/>
    </xf>
    <xf numFmtId="0" fontId="6" fillId="3" borderId="9" xfId="5" applyFont="1" applyFill="1" applyBorder="1" applyProtection="1">
      <protection locked="0"/>
    </xf>
    <xf numFmtId="0" fontId="6" fillId="3" borderId="9" xfId="5" applyFont="1" applyFill="1" applyBorder="1" applyAlignment="1" applyProtection="1">
      <alignment horizontal="left"/>
      <protection locked="0"/>
    </xf>
    <xf numFmtId="167" fontId="6" fillId="3" borderId="9" xfId="6" applyNumberFormat="1" applyFont="1" applyFill="1" applyBorder="1" applyAlignment="1" applyProtection="1">
      <alignment horizontal="left"/>
      <protection locked="0"/>
    </xf>
    <xf numFmtId="167" fontId="6" fillId="3" borderId="9" xfId="6" applyNumberFormat="1" applyFont="1" applyFill="1" applyBorder="1" applyAlignment="1" applyProtection="1">
      <alignment horizontal="center"/>
      <protection locked="0"/>
    </xf>
    <xf numFmtId="167" fontId="6" fillId="5" borderId="9" xfId="6" applyNumberFormat="1" applyFont="1" applyFill="1" applyBorder="1" applyAlignment="1">
      <alignment horizontal="left"/>
    </xf>
    <xf numFmtId="0" fontId="6" fillId="0" borderId="0" xfId="5" applyFont="1" applyBorder="1" applyAlignment="1">
      <alignment horizontal="left"/>
    </xf>
    <xf numFmtId="14" fontId="6" fillId="0" borderId="0" xfId="5" applyNumberFormat="1" applyFont="1" applyBorder="1" applyAlignment="1">
      <alignment horizontal="left"/>
    </xf>
    <xf numFmtId="167" fontId="6" fillId="0" borderId="0" xfId="6" applyNumberFormat="1" applyFont="1" applyBorder="1" applyAlignment="1">
      <alignment horizontal="left"/>
    </xf>
    <xf numFmtId="167" fontId="6" fillId="0" borderId="0" xfId="6" applyNumberFormat="1" applyFont="1" applyBorder="1" applyAlignment="1">
      <alignment horizontal="center"/>
    </xf>
    <xf numFmtId="0" fontId="12" fillId="0" borderId="0" xfId="5" applyFont="1" applyBorder="1"/>
    <xf numFmtId="43" fontId="6" fillId="0" borderId="0" xfId="6" applyFont="1" applyBorder="1" applyAlignment="1">
      <alignment horizontal="left"/>
    </xf>
    <xf numFmtId="43" fontId="6" fillId="0" borderId="0" xfId="6" applyFont="1" applyFill="1" applyBorder="1"/>
    <xf numFmtId="43" fontId="6" fillId="0" borderId="0" xfId="1" applyFont="1" applyFill="1" applyBorder="1"/>
    <xf numFmtId="164" fontId="6" fillId="3" borderId="1" xfId="0" applyNumberFormat="1" applyFont="1" applyFill="1" applyBorder="1" applyAlignment="1" applyProtection="1">
      <alignment horizontal="left"/>
      <protection locked="0"/>
    </xf>
    <xf numFmtId="0" fontId="13" fillId="0" borderId="1" xfId="0" applyFont="1" applyFill="1" applyBorder="1"/>
    <xf numFmtId="0" fontId="0" fillId="0" borderId="3" xfId="0" applyFont="1" applyBorder="1"/>
    <xf numFmtId="0" fontId="6" fillId="0" borderId="4" xfId="5" applyFont="1" applyBorder="1"/>
    <xf numFmtId="43" fontId="7" fillId="0" borderId="9" xfId="0" applyNumberFormat="1" applyFont="1" applyBorder="1"/>
    <xf numFmtId="0" fontId="7" fillId="3" borderId="9" xfId="0" applyFont="1" applyFill="1" applyBorder="1" applyProtection="1">
      <protection locked="0"/>
    </xf>
    <xf numFmtId="8" fontId="7" fillId="0" borderId="2" xfId="0" applyNumberFormat="1" applyFont="1" applyBorder="1"/>
    <xf numFmtId="43" fontId="6" fillId="0" borderId="9" xfId="0" applyNumberFormat="1" applyFont="1" applyFill="1" applyBorder="1" applyProtection="1"/>
    <xf numFmtId="165" fontId="11" fillId="0" borderId="1" xfId="6" applyNumberFormat="1" applyFont="1" applyFill="1" applyBorder="1"/>
    <xf numFmtId="0" fontId="7" fillId="0" borderId="9" xfId="0" applyFont="1" applyFill="1" applyBorder="1" applyAlignment="1">
      <alignment wrapText="1"/>
    </xf>
    <xf numFmtId="0" fontId="8" fillId="0" borderId="1" xfId="0" applyFont="1" applyFill="1" applyBorder="1"/>
    <xf numFmtId="0" fontId="8" fillId="0" borderId="9" xfId="0" applyFont="1" applyFill="1" applyBorder="1"/>
    <xf numFmtId="167" fontId="8" fillId="0" borderId="9" xfId="6" applyNumberFormat="1" applyFont="1" applyFill="1" applyBorder="1"/>
    <xf numFmtId="0" fontId="8" fillId="0" borderId="0" xfId="0" applyFont="1" applyFill="1" applyBorder="1"/>
    <xf numFmtId="43" fontId="8" fillId="0" borderId="0" xfId="6" applyNumberFormat="1" applyFont="1" applyFill="1" applyBorder="1"/>
    <xf numFmtId="43" fontId="8" fillId="0" borderId="9" xfId="6" applyNumberFormat="1" applyFont="1" applyFill="1" applyBorder="1" applyAlignment="1">
      <alignment horizontal="center"/>
    </xf>
    <xf numFmtId="0" fontId="6" fillId="0" borderId="9" xfId="0" applyFont="1" applyFill="1" applyBorder="1"/>
    <xf numFmtId="43" fontId="8" fillId="0" borderId="9" xfId="6" quotePrefix="1" applyNumberFormat="1" applyFont="1" applyFill="1" applyBorder="1" applyAlignment="1">
      <alignment horizontal="center"/>
    </xf>
    <xf numFmtId="0" fontId="10" fillId="0" borderId="0" xfId="0" applyFont="1" applyFill="1" applyAlignment="1"/>
    <xf numFmtId="0" fontId="9" fillId="0" borderId="0" xfId="0" applyFont="1" applyFill="1" applyBorder="1" applyAlignment="1"/>
    <xf numFmtId="0" fontId="0" fillId="0" borderId="0" xfId="0" applyFont="1" applyBorder="1" applyAlignment="1"/>
    <xf numFmtId="0" fontId="13" fillId="0" borderId="0" xfId="0" applyFont="1" applyFill="1" applyBorder="1" applyAlignment="1">
      <alignment horizontal="centerContinuous"/>
    </xf>
    <xf numFmtId="4" fontId="8" fillId="0" borderId="9" xfId="7" applyNumberFormat="1" applyFont="1" applyFill="1" applyBorder="1"/>
    <xf numFmtId="43" fontId="6" fillId="0" borderId="0" xfId="1" applyFont="1" applyFill="1"/>
    <xf numFmtId="0" fontId="11" fillId="0" borderId="9" xfId="0" applyFont="1" applyFill="1" applyBorder="1" applyAlignment="1">
      <alignment horizontal="center"/>
    </xf>
    <xf numFmtId="43" fontId="11" fillId="0" borderId="9" xfId="6" applyNumberFormat="1" applyFont="1" applyFill="1" applyBorder="1"/>
    <xf numFmtId="0" fontId="15" fillId="0" borderId="0" xfId="0" applyFont="1" applyFill="1" applyBorder="1" applyAlignment="1"/>
    <xf numFmtId="43" fontId="8" fillId="0" borderId="0" xfId="6" applyNumberFormat="1" applyFont="1" applyFill="1" applyBorder="1" applyAlignment="1">
      <alignment horizontal="center"/>
    </xf>
    <xf numFmtId="43" fontId="8" fillId="0" borderId="9" xfId="1" applyFont="1" applyFill="1" applyBorder="1" applyAlignment="1">
      <alignment horizontal="center"/>
    </xf>
    <xf numFmtId="43" fontId="8" fillId="0" borderId="9" xfId="1" applyFont="1" applyFill="1" applyBorder="1"/>
    <xf numFmtId="43" fontId="8" fillId="0" borderId="9" xfId="1" quotePrefix="1" applyFont="1" applyFill="1" applyBorder="1" applyAlignment="1">
      <alignment horizontal="center"/>
    </xf>
    <xf numFmtId="10" fontId="6" fillId="3" borderId="9" xfId="7" applyNumberFormat="1" applyFont="1" applyFill="1" applyBorder="1" applyProtection="1">
      <protection locked="0"/>
    </xf>
    <xf numFmtId="10" fontId="6" fillId="0" borderId="9" xfId="3" applyNumberFormat="1" applyFont="1" applyFill="1" applyBorder="1" applyProtection="1"/>
    <xf numFmtId="10" fontId="6" fillId="3" borderId="9" xfId="3" applyNumberFormat="1" applyFont="1" applyFill="1" applyBorder="1" applyProtection="1">
      <protection locked="0"/>
    </xf>
    <xf numFmtId="0" fontId="0" fillId="0" borderId="0" xfId="0" applyBorder="1"/>
    <xf numFmtId="0" fontId="0" fillId="0" borderId="0" xfId="0" applyBorder="1" applyAlignment="1">
      <alignment horizontal="left" vertical="center"/>
    </xf>
    <xf numFmtId="8" fontId="0" fillId="0" borderId="0" xfId="0" applyNumberFormat="1" applyBorder="1" applyAlignment="1">
      <alignment horizontal="left" vertical="center" wrapText="1"/>
    </xf>
    <xf numFmtId="0" fontId="0" fillId="0" borderId="7" xfId="0" applyBorder="1"/>
    <xf numFmtId="0" fontId="8" fillId="0" borderId="0" xfId="0" applyFont="1" applyFill="1"/>
    <xf numFmtId="0" fontId="8" fillId="0" borderId="10" xfId="0" applyFont="1" applyFill="1" applyBorder="1"/>
    <xf numFmtId="0" fontId="11" fillId="0" borderId="9" xfId="0" applyFont="1" applyFill="1" applyBorder="1" applyAlignment="1">
      <alignment horizontal="center" wrapText="1"/>
    </xf>
    <xf numFmtId="0" fontId="21" fillId="0" borderId="9" xfId="0" applyFont="1" applyFill="1" applyBorder="1" applyAlignment="1">
      <alignment horizontal="center" wrapText="1"/>
    </xf>
    <xf numFmtId="0" fontId="11" fillId="0" borderId="0" xfId="0" applyFont="1" applyFill="1" applyBorder="1" applyAlignment="1">
      <alignment horizontal="left"/>
    </xf>
    <xf numFmtId="0" fontId="11" fillId="0" borderId="9" xfId="0" applyFont="1" applyFill="1" applyBorder="1" applyAlignment="1">
      <alignment horizontal="center"/>
    </xf>
    <xf numFmtId="0" fontId="16" fillId="0" borderId="11" xfId="0" applyFont="1" applyBorder="1"/>
    <xf numFmtId="0" fontId="7" fillId="0" borderId="10" xfId="0" applyFont="1" applyBorder="1" applyAlignment="1">
      <alignment horizontal="left"/>
    </xf>
    <xf numFmtId="0" fontId="10" fillId="0" borderId="11" xfId="0" applyFont="1" applyBorder="1"/>
    <xf numFmtId="0" fontId="0" fillId="0" borderId="0" xfId="0" applyBorder="1" applyAlignment="1">
      <alignment horizontal="right"/>
    </xf>
    <xf numFmtId="8" fontId="0" fillId="0" borderId="0" xfId="0" applyNumberFormat="1" applyBorder="1" applyAlignment="1">
      <alignment horizontal="right" vertical="center"/>
    </xf>
    <xf numFmtId="44" fontId="0" fillId="0" borderId="0" xfId="2" applyFont="1" applyBorder="1" applyAlignment="1">
      <alignment horizontal="right" vertical="center"/>
    </xf>
    <xf numFmtId="0" fontId="0" fillId="0" borderId="0" xfId="0" applyAlignment="1">
      <alignment horizontal="right"/>
    </xf>
    <xf numFmtId="0" fontId="0" fillId="0" borderId="7" xfId="0" applyBorder="1" applyAlignment="1">
      <alignment horizontal="right"/>
    </xf>
    <xf numFmtId="0" fontId="11" fillId="0" borderId="9" xfId="0" applyFont="1" applyFill="1" applyBorder="1" applyAlignment="1">
      <alignment horizontal="center"/>
    </xf>
    <xf numFmtId="0" fontId="11" fillId="0" borderId="0" xfId="0" applyFont="1" applyFill="1" applyBorder="1" applyAlignment="1">
      <alignment horizontal="center"/>
    </xf>
    <xf numFmtId="0" fontId="6" fillId="0" borderId="0" xfId="0" applyFont="1" applyFill="1" applyBorder="1" applyProtection="1">
      <protection locked="0"/>
    </xf>
    <xf numFmtId="0" fontId="11" fillId="0" borderId="9" xfId="0" applyFont="1" applyFill="1" applyBorder="1" applyAlignment="1">
      <alignment horizontal="center" vertical="center" wrapText="1"/>
    </xf>
    <xf numFmtId="165" fontId="11" fillId="0" borderId="9" xfId="2" applyNumberFormat="1" applyFont="1" applyFill="1" applyBorder="1" applyAlignment="1">
      <alignment horizontal="center" wrapText="1"/>
    </xf>
    <xf numFmtId="0" fontId="12" fillId="0" borderId="0" xfId="0" applyFont="1" applyBorder="1" applyAlignment="1">
      <alignment vertical="top" wrapText="1"/>
    </xf>
    <xf numFmtId="0" fontId="0" fillId="0" borderId="0" xfId="0" applyFont="1" applyBorder="1"/>
    <xf numFmtId="0" fontId="12" fillId="0" borderId="10" xfId="0" applyFont="1" applyFill="1" applyBorder="1"/>
    <xf numFmtId="0" fontId="2" fillId="0" borderId="7" xfId="0" applyFont="1" applyBorder="1"/>
    <xf numFmtId="0" fontId="2" fillId="0" borderId="7" xfId="0" applyFont="1" applyBorder="1" applyAlignment="1">
      <alignment horizontal="right"/>
    </xf>
    <xf numFmtId="8" fontId="7" fillId="0" borderId="15" xfId="0" applyNumberFormat="1" applyFont="1" applyFill="1" applyBorder="1"/>
    <xf numFmtId="43" fontId="7" fillId="0" borderId="2" xfId="0" applyNumberFormat="1" applyFont="1" applyBorder="1"/>
    <xf numFmtId="0" fontId="7" fillId="0" borderId="9" xfId="0" applyFont="1" applyBorder="1" applyAlignment="1">
      <alignment horizontal="right"/>
    </xf>
    <xf numFmtId="44" fontId="7" fillId="0" borderId="1" xfId="2" applyFont="1" applyBorder="1" applyAlignment="1">
      <alignment horizontal="right"/>
    </xf>
    <xf numFmtId="0" fontId="7" fillId="0" borderId="9" xfId="0" applyFont="1" applyBorder="1" applyAlignment="1">
      <alignment horizontal="center"/>
    </xf>
    <xf numFmtId="0" fontId="9" fillId="0" borderId="19" xfId="0" applyFont="1" applyBorder="1" applyAlignment="1">
      <alignment wrapText="1"/>
    </xf>
    <xf numFmtId="0" fontId="6" fillId="0" borderId="0" xfId="0" applyFont="1" applyBorder="1" applyAlignment="1"/>
    <xf numFmtId="0" fontId="6" fillId="0" borderId="20" xfId="0" applyFont="1" applyBorder="1" applyAlignment="1"/>
    <xf numFmtId="0" fontId="6" fillId="0" borderId="19" xfId="0" applyFont="1" applyBorder="1" applyAlignment="1"/>
    <xf numFmtId="0" fontId="8" fillId="0" borderId="0" xfId="0" applyFont="1" applyBorder="1" applyAlignment="1"/>
    <xf numFmtId="0" fontId="8" fillId="0" borderId="20" xfId="0" applyFont="1" applyBorder="1" applyAlignment="1"/>
    <xf numFmtId="0" fontId="8" fillId="0" borderId="19" xfId="0" applyFont="1" applyBorder="1" applyAlignment="1">
      <alignment wrapText="1"/>
    </xf>
    <xf numFmtId="0" fontId="11" fillId="0" borderId="19" xfId="0" applyFont="1" applyBorder="1" applyAlignment="1"/>
    <xf numFmtId="0" fontId="25" fillId="0" borderId="0" xfId="4" applyFont="1" applyBorder="1" applyAlignment="1" applyProtection="1"/>
    <xf numFmtId="0" fontId="26" fillId="0" borderId="19" xfId="0" applyFont="1" applyBorder="1" applyAlignment="1"/>
    <xf numFmtId="0" fontId="3" fillId="0" borderId="0" xfId="4" applyBorder="1" applyAlignment="1" applyProtection="1"/>
    <xf numFmtId="0" fontId="3" fillId="0" borderId="27" xfId="4" applyBorder="1" applyAlignment="1" applyProtection="1"/>
    <xf numFmtId="0" fontId="6" fillId="0" borderId="27" xfId="0" applyFont="1" applyBorder="1" applyAlignment="1"/>
    <xf numFmtId="0" fontId="6" fillId="0" borderId="28" xfId="0" applyFont="1" applyBorder="1" applyAlignment="1"/>
    <xf numFmtId="0" fontId="6" fillId="0" borderId="4" xfId="0" applyFont="1" applyFill="1" applyBorder="1" applyAlignment="1">
      <alignment horizontal="left"/>
    </xf>
    <xf numFmtId="0" fontId="6" fillId="0" borderId="4" xfId="0" applyFont="1" applyFill="1" applyBorder="1"/>
    <xf numFmtId="0" fontId="6" fillId="0" borderId="5" xfId="0" applyFont="1" applyFill="1" applyBorder="1"/>
    <xf numFmtId="0" fontId="11" fillId="0" borderId="0" xfId="0" applyFont="1" applyFill="1" applyBorder="1" applyAlignment="1">
      <alignment horizontal="left" vertical="center"/>
    </xf>
    <xf numFmtId="0" fontId="6" fillId="0" borderId="12" xfId="0" applyFont="1" applyFill="1" applyBorder="1" applyAlignment="1">
      <alignment vertical="top" wrapText="1"/>
    </xf>
    <xf numFmtId="0" fontId="6" fillId="0" borderId="0" xfId="0" applyFont="1" applyFill="1" applyBorder="1" applyAlignment="1">
      <alignment horizontal="left"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6" fillId="0" borderId="0" xfId="0" applyFont="1" applyFill="1" applyBorder="1" applyAlignment="1" applyProtection="1">
      <alignment horizontal="left"/>
      <protection locked="0"/>
    </xf>
    <xf numFmtId="0" fontId="6" fillId="0" borderId="29" xfId="0" applyFont="1" applyFill="1" applyBorder="1"/>
    <xf numFmtId="0" fontId="11" fillId="0" borderId="4" xfId="0" applyFont="1" applyFill="1" applyBorder="1" applyAlignment="1">
      <alignment horizontal="left"/>
    </xf>
    <xf numFmtId="0" fontId="6" fillId="0" borderId="2" xfId="0" applyFont="1" applyFill="1" applyBorder="1" applyAlignment="1"/>
    <xf numFmtId="0" fontId="11" fillId="0" borderId="0" xfId="0" applyFont="1" applyFill="1" applyBorder="1" applyAlignment="1">
      <alignment horizontal="left" vertical="top" wrapText="1"/>
    </xf>
    <xf numFmtId="0" fontId="11" fillId="0" borderId="0" xfId="0" applyFont="1" applyFill="1" applyBorder="1" applyAlignment="1">
      <alignment vertical="center"/>
    </xf>
    <xf numFmtId="0" fontId="6" fillId="0" borderId="10" xfId="0" applyFont="1" applyFill="1" applyBorder="1" applyAlignment="1">
      <alignment vertical="center"/>
    </xf>
    <xf numFmtId="0" fontId="6" fillId="0" borderId="12" xfId="0" applyFont="1" applyFill="1" applyBorder="1" applyAlignment="1">
      <alignment vertical="center"/>
    </xf>
    <xf numFmtId="0" fontId="6" fillId="0" borderId="0" xfId="0" applyFont="1" applyFill="1" applyAlignment="1">
      <alignment vertical="center"/>
    </xf>
    <xf numFmtId="0" fontId="11" fillId="0" borderId="4"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6" fillId="0" borderId="29" xfId="0" applyFont="1" applyFill="1" applyBorder="1" applyAlignment="1">
      <alignment vertical="center"/>
    </xf>
    <xf numFmtId="0" fontId="6" fillId="0" borderId="11" xfId="0" applyFont="1" applyFill="1" applyBorder="1" applyAlignment="1">
      <alignment vertical="center"/>
    </xf>
    <xf numFmtId="0" fontId="6" fillId="0" borderId="2" xfId="0" applyFont="1" applyFill="1" applyBorder="1" applyAlignment="1">
      <alignment vertical="center"/>
    </xf>
    <xf numFmtId="0" fontId="6" fillId="0" borderId="5" xfId="0" applyFont="1" applyFill="1" applyBorder="1" applyAlignment="1">
      <alignment vertical="center"/>
    </xf>
    <xf numFmtId="0" fontId="11" fillId="0" borderId="6" xfId="0" quotePrefix="1" applyFont="1" applyFill="1" applyBorder="1" applyAlignment="1">
      <alignment horizontal="left" vertical="center"/>
    </xf>
    <xf numFmtId="0" fontId="11" fillId="0" borderId="1" xfId="0" applyFont="1" applyFill="1" applyBorder="1" applyAlignment="1">
      <alignment vertical="center"/>
    </xf>
    <xf numFmtId="44" fontId="6" fillId="0" borderId="9" xfId="2" applyFont="1" applyFill="1" applyBorder="1"/>
    <xf numFmtId="43" fontId="6" fillId="3" borderId="14" xfId="1" applyFont="1" applyFill="1" applyBorder="1" applyProtection="1">
      <protection locked="0"/>
    </xf>
    <xf numFmtId="43" fontId="6" fillId="3" borderId="9" xfId="1" applyFont="1" applyFill="1" applyBorder="1" applyProtection="1">
      <protection locked="0"/>
    </xf>
    <xf numFmtId="44" fontId="6" fillId="0" borderId="0" xfId="2" applyFont="1" applyFill="1" applyBorder="1"/>
    <xf numFmtId="0" fontId="6" fillId="3" borderId="9" xfId="0" applyFont="1" applyFill="1" applyBorder="1" applyAlignment="1" applyProtection="1">
      <alignment horizontal="right"/>
      <protection locked="0"/>
    </xf>
    <xf numFmtId="43" fontId="8" fillId="0" borderId="9" xfId="6" applyNumberFormat="1" applyFont="1" applyFill="1" applyBorder="1" applyAlignment="1">
      <alignment horizontal="right"/>
    </xf>
    <xf numFmtId="165" fontId="11" fillId="3" borderId="9" xfId="6" applyNumberFormat="1" applyFont="1" applyFill="1" applyBorder="1" applyProtection="1">
      <protection locked="0"/>
    </xf>
    <xf numFmtId="0" fontId="9" fillId="0" borderId="0" xfId="0" applyFont="1" applyFill="1" applyBorder="1" applyAlignment="1">
      <alignment horizontal="left" vertical="center"/>
    </xf>
    <xf numFmtId="0" fontId="10" fillId="0" borderId="0" xfId="0" applyFont="1" applyFill="1" applyBorder="1" applyAlignment="1">
      <alignment horizontal="left" vertical="center"/>
    </xf>
    <xf numFmtId="0" fontId="9" fillId="0" borderId="0" xfId="0" applyNumberFormat="1" applyFont="1" applyFill="1" applyBorder="1" applyAlignment="1">
      <alignment horizontal="left" vertical="center"/>
    </xf>
    <xf numFmtId="165" fontId="11" fillId="0" borderId="9" xfId="1" applyNumberFormat="1" applyFont="1" applyFill="1" applyBorder="1" applyAlignment="1">
      <alignment horizontal="right" wrapText="1"/>
    </xf>
    <xf numFmtId="0" fontId="7" fillId="2" borderId="9" xfId="0" applyFont="1" applyFill="1" applyBorder="1" applyAlignment="1" applyProtection="1">
      <alignment horizontal="right" vertical="center"/>
      <protection locked="0"/>
    </xf>
    <xf numFmtId="0" fontId="7" fillId="2" borderId="9" xfId="0" applyFont="1" applyFill="1" applyBorder="1" applyAlignment="1" applyProtection="1">
      <alignment horizontal="center" vertical="center"/>
      <protection locked="0"/>
    </xf>
    <xf numFmtId="44" fontId="7" fillId="2" borderId="9" xfId="2" applyFont="1" applyFill="1" applyBorder="1" applyAlignment="1" applyProtection="1">
      <alignment horizontal="right"/>
      <protection locked="0"/>
    </xf>
    <xf numFmtId="1" fontId="6" fillId="3" borderId="9" xfId="5" applyNumberFormat="1" applyFont="1" applyFill="1" applyBorder="1" applyAlignment="1" applyProtection="1">
      <alignment horizontal="right"/>
      <protection locked="0"/>
    </xf>
    <xf numFmtId="10" fontId="6" fillId="0" borderId="9" xfId="3" applyNumberFormat="1" applyFont="1" applyFill="1" applyBorder="1"/>
    <xf numFmtId="0" fontId="6" fillId="0" borderId="0" xfId="0" applyFont="1" applyFill="1" applyProtection="1">
      <protection locked="0"/>
    </xf>
    <xf numFmtId="0" fontId="6" fillId="0" borderId="0" xfId="0" applyFont="1" applyFill="1" applyAlignment="1" applyProtection="1">
      <alignment vertical="top" wrapText="1"/>
      <protection locked="0"/>
    </xf>
    <xf numFmtId="0" fontId="7" fillId="0" borderId="0" xfId="0" applyFont="1" applyFill="1" applyProtection="1">
      <protection locked="0"/>
    </xf>
    <xf numFmtId="0" fontId="6" fillId="0" borderId="0" xfId="0" applyFont="1" applyFill="1" applyAlignment="1" applyProtection="1">
      <protection locked="0"/>
    </xf>
    <xf numFmtId="0" fontId="6" fillId="0" borderId="0" xfId="0" applyFont="1" applyProtection="1">
      <protection locked="0"/>
    </xf>
    <xf numFmtId="0" fontId="6" fillId="0" borderId="0" xfId="0" applyFont="1" applyFill="1" applyAlignment="1" applyProtection="1">
      <alignment vertical="center"/>
      <protection locked="0"/>
    </xf>
    <xf numFmtId="0" fontId="10" fillId="0" borderId="0" xfId="0" applyFont="1" applyFill="1" applyProtection="1">
      <protection locked="0"/>
    </xf>
    <xf numFmtId="0" fontId="8" fillId="0" borderId="0" xfId="0" applyFont="1" applyFill="1" applyProtection="1">
      <protection locked="0"/>
    </xf>
    <xf numFmtId="0" fontId="10" fillId="0" borderId="0" xfId="0" applyFont="1" applyFill="1" applyBorder="1" applyAlignment="1" applyProtection="1">
      <protection locked="0"/>
    </xf>
    <xf numFmtId="0" fontId="10" fillId="0" borderId="0" xfId="0" applyFont="1" applyFill="1" applyAlignment="1" applyProtection="1">
      <protection locked="0"/>
    </xf>
    <xf numFmtId="0" fontId="0" fillId="0" borderId="0" xfId="0" applyFont="1" applyBorder="1" applyAlignment="1" applyProtection="1">
      <protection locked="0"/>
    </xf>
    <xf numFmtId="168" fontId="5" fillId="0" borderId="0" xfId="0" applyNumberFormat="1" applyFont="1" applyFill="1" applyBorder="1" applyAlignment="1" applyProtection="1">
      <protection locked="0"/>
    </xf>
    <xf numFmtId="0" fontId="9" fillId="0" borderId="0" xfId="0" applyFont="1" applyFill="1" applyBorder="1" applyAlignment="1" applyProtection="1">
      <protection locked="0"/>
    </xf>
    <xf numFmtId="0" fontId="10" fillId="0" borderId="0" xfId="0" applyFont="1" applyFill="1" applyBorder="1" applyProtection="1">
      <protection locked="0"/>
    </xf>
    <xf numFmtId="0" fontId="12" fillId="0" borderId="0" xfId="0" applyFont="1" applyFill="1" applyProtection="1">
      <protection locked="0"/>
    </xf>
    <xf numFmtId="165" fontId="13" fillId="0" borderId="0" xfId="0" applyNumberFormat="1" applyFont="1" applyFill="1" applyBorder="1" applyAlignment="1" applyProtection="1">
      <alignment horizontal="center"/>
      <protection locked="0"/>
    </xf>
    <xf numFmtId="165" fontId="0" fillId="0" borderId="0" xfId="2" applyNumberFormat="1" applyFont="1" applyBorder="1" applyAlignment="1">
      <alignment horizontal="right" vertical="center"/>
    </xf>
    <xf numFmtId="0" fontId="2" fillId="0" borderId="0" xfId="0" applyFont="1" applyBorder="1"/>
    <xf numFmtId="0" fontId="2" fillId="0" borderId="0" xfId="0" applyFont="1" applyBorder="1" applyAlignment="1">
      <alignment horizontal="right"/>
    </xf>
    <xf numFmtId="0" fontId="0" fillId="0" borderId="0" xfId="0" applyProtection="1">
      <protection locked="0"/>
    </xf>
    <xf numFmtId="0" fontId="0" fillId="0" borderId="0" xfId="0" applyFont="1" applyProtection="1">
      <protection locked="0"/>
    </xf>
    <xf numFmtId="0" fontId="7" fillId="0" borderId="0" xfId="0" applyFont="1" applyProtection="1">
      <protection locked="0"/>
    </xf>
    <xf numFmtId="0" fontId="7" fillId="0" borderId="0" xfId="0" applyFont="1" applyAlignment="1">
      <alignment horizontal="left"/>
    </xf>
    <xf numFmtId="0" fontId="30" fillId="0" borderId="0" xfId="0" applyFont="1" applyFill="1" applyProtection="1">
      <protection locked="0"/>
    </xf>
    <xf numFmtId="16" fontId="6" fillId="0" borderId="0" xfId="0" applyNumberFormat="1" applyFont="1" applyAlignment="1"/>
    <xf numFmtId="16" fontId="8" fillId="0" borderId="0" xfId="0" applyNumberFormat="1" applyFont="1" applyAlignment="1"/>
    <xf numFmtId="0" fontId="11" fillId="0" borderId="4" xfId="0" applyFont="1" applyFill="1" applyBorder="1" applyAlignment="1">
      <alignment horizontal="left"/>
    </xf>
    <xf numFmtId="0" fontId="11" fillId="0" borderId="12" xfId="0" applyFont="1" applyFill="1" applyBorder="1" applyAlignment="1">
      <alignment horizontal="right" vertical="center"/>
    </xf>
    <xf numFmtId="0" fontId="11" fillId="0" borderId="1" xfId="0" applyFont="1" applyFill="1" applyBorder="1" applyAlignment="1">
      <alignment horizontal="left" vertical="center"/>
    </xf>
    <xf numFmtId="0" fontId="11" fillId="0" borderId="7" xfId="0" applyFont="1" applyFill="1" applyBorder="1" applyAlignment="1">
      <alignment horizontal="left"/>
    </xf>
    <xf numFmtId="0" fontId="11" fillId="0" borderId="0" xfId="0" applyFont="1" applyFill="1" applyBorder="1" applyAlignment="1">
      <alignment horizontal="left" vertical="center"/>
    </xf>
    <xf numFmtId="0" fontId="11" fillId="0" borderId="0" xfId="0" applyFont="1" applyFill="1" applyBorder="1" applyAlignment="1">
      <alignment horizontal="left" vertical="center" wrapText="1"/>
    </xf>
    <xf numFmtId="0" fontId="11" fillId="0" borderId="0" xfId="0" applyFont="1" applyFill="1" applyBorder="1" applyAlignment="1">
      <alignment horizontal="left"/>
    </xf>
    <xf numFmtId="16" fontId="6" fillId="0" borderId="0" xfId="0" applyNumberFormat="1" applyFont="1" applyFill="1"/>
    <xf numFmtId="0" fontId="16" fillId="0" borderId="11" xfId="0" applyFont="1" applyFill="1" applyBorder="1" applyAlignment="1">
      <alignment vertical="center"/>
    </xf>
    <xf numFmtId="0" fontId="27" fillId="0" borderId="4" xfId="0" applyFont="1" applyFill="1" applyBorder="1" applyAlignment="1">
      <alignment horizontal="left" vertical="center"/>
    </xf>
    <xf numFmtId="0" fontId="16" fillId="0" borderId="4" xfId="0" applyFont="1" applyFill="1" applyBorder="1" applyAlignment="1">
      <alignment vertical="center"/>
    </xf>
    <xf numFmtId="0" fontId="16" fillId="0" borderId="0" xfId="0" applyFont="1" applyFill="1" applyAlignment="1" applyProtection="1">
      <alignment vertical="center"/>
      <protection locked="0"/>
    </xf>
    <xf numFmtId="0" fontId="16" fillId="0" borderId="0" xfId="0" applyFont="1" applyFill="1" applyAlignment="1">
      <alignment vertical="center"/>
    </xf>
    <xf numFmtId="0" fontId="6" fillId="0" borderId="10" xfId="0" applyFont="1" applyFill="1" applyBorder="1" applyAlignment="1"/>
    <xf numFmtId="0" fontId="6" fillId="0" borderId="12" xfId="0" applyFont="1" applyBorder="1" applyAlignment="1"/>
    <xf numFmtId="0" fontId="11" fillId="0" borderId="0" xfId="0" applyFont="1" applyFill="1" applyBorder="1" applyAlignment="1" applyProtection="1">
      <alignment vertical="center"/>
      <protection locked="0"/>
    </xf>
    <xf numFmtId="44" fontId="6" fillId="0" borderId="9" xfId="2" applyFont="1" applyFill="1" applyBorder="1" applyProtection="1"/>
    <xf numFmtId="1" fontId="6" fillId="0" borderId="9" xfId="5" applyNumberFormat="1" applyFont="1" applyFill="1" applyBorder="1" applyAlignment="1" applyProtection="1">
      <alignment horizontal="right"/>
    </xf>
    <xf numFmtId="0" fontId="12" fillId="0" borderId="9" xfId="5" applyFont="1" applyFill="1" applyBorder="1"/>
    <xf numFmtId="0" fontId="12" fillId="0" borderId="9" xfId="5" applyFont="1" applyFill="1" applyBorder="1" applyAlignment="1">
      <alignment horizontal="center" wrapText="1"/>
    </xf>
    <xf numFmtId="0" fontId="12" fillId="0" borderId="9" xfId="5" applyFont="1" applyFill="1" applyBorder="1" applyAlignment="1">
      <alignment horizontal="center" wrapText="1" shrinkToFit="1"/>
    </xf>
    <xf numFmtId="0" fontId="12" fillId="0" borderId="2" xfId="5" applyFont="1" applyFill="1" applyBorder="1" applyAlignment="1">
      <alignment horizontal="center" wrapText="1"/>
    </xf>
    <xf numFmtId="0" fontId="6" fillId="3" borderId="2" xfId="0" applyFont="1" applyFill="1" applyBorder="1" applyAlignment="1">
      <alignment horizontal="left"/>
    </xf>
    <xf numFmtId="0" fontId="11" fillId="3" borderId="2" xfId="0" applyFont="1" applyFill="1" applyBorder="1" applyAlignment="1">
      <alignment horizontal="left" vertical="center"/>
    </xf>
    <xf numFmtId="0" fontId="11" fillId="3" borderId="1" xfId="0" applyFont="1" applyFill="1" applyBorder="1" applyAlignment="1">
      <alignment vertical="center"/>
    </xf>
    <xf numFmtId="0" fontId="11" fillId="3" borderId="2" xfId="0" applyFont="1" applyFill="1" applyBorder="1" applyAlignment="1">
      <alignment vertical="center"/>
    </xf>
    <xf numFmtId="0" fontId="11" fillId="3" borderId="3" xfId="0" applyFont="1" applyFill="1" applyBorder="1" applyAlignment="1">
      <alignment vertical="center"/>
    </xf>
    <xf numFmtId="0" fontId="6" fillId="0" borderId="0" xfId="0" applyFont="1" applyFill="1" applyAlignment="1">
      <alignment horizontal="left" vertical="center"/>
    </xf>
    <xf numFmtId="0" fontId="6" fillId="0" borderId="10" xfId="0" applyFont="1" applyFill="1" applyBorder="1" applyAlignment="1">
      <alignment horizontal="left" vertical="center"/>
    </xf>
    <xf numFmtId="0" fontId="6" fillId="0" borderId="12" xfId="0" applyFont="1" applyFill="1" applyBorder="1" applyAlignment="1">
      <alignment horizontal="left" vertical="center"/>
    </xf>
    <xf numFmtId="0" fontId="6" fillId="0" borderId="0" xfId="0" applyFont="1" applyFill="1" applyAlignment="1" applyProtection="1">
      <alignment horizontal="left" vertical="center"/>
      <protection locked="0"/>
    </xf>
    <xf numFmtId="0" fontId="6" fillId="0" borderId="4" xfId="0" applyFont="1" applyFill="1" applyBorder="1" applyAlignment="1">
      <alignment vertical="center"/>
    </xf>
    <xf numFmtId="0" fontId="6" fillId="0" borderId="6" xfId="0" applyFont="1" applyFill="1" applyBorder="1" applyAlignment="1">
      <alignment vertical="center"/>
    </xf>
    <xf numFmtId="0" fontId="6" fillId="0" borderId="7" xfId="0" applyFont="1" applyFill="1" applyBorder="1" applyAlignment="1">
      <alignment horizontal="left" vertical="center"/>
    </xf>
    <xf numFmtId="0" fontId="11" fillId="0" borderId="0" xfId="0" applyFont="1" applyFill="1" applyBorder="1" applyAlignment="1">
      <alignment horizontal="center" wrapText="1"/>
    </xf>
    <xf numFmtId="0" fontId="6" fillId="0" borderId="0" xfId="0" applyFont="1" applyFill="1" applyBorder="1" applyAlignment="1"/>
    <xf numFmtId="0" fontId="11" fillId="3" borderId="1" xfId="0" applyFont="1" applyFill="1" applyBorder="1" applyAlignment="1">
      <alignment horizontal="right" vertical="center"/>
    </xf>
    <xf numFmtId="0" fontId="11" fillId="0" borderId="0" xfId="0" quotePrefix="1" applyFont="1" applyFill="1" applyBorder="1" applyAlignment="1">
      <alignment horizontal="left" vertical="center" wrapText="1"/>
    </xf>
    <xf numFmtId="0" fontId="8" fillId="0" borderId="0" xfId="0" applyFont="1" applyFill="1" applyBorder="1" applyAlignment="1" applyProtection="1">
      <alignment vertical="center"/>
      <protection locked="0"/>
    </xf>
    <xf numFmtId="0" fontId="27" fillId="0" borderId="5" xfId="0" applyFont="1" applyFill="1" applyBorder="1" applyAlignment="1" applyProtection="1">
      <alignment vertical="center"/>
    </xf>
    <xf numFmtId="0" fontId="11" fillId="3" borderId="3" xfId="0" applyFont="1" applyFill="1" applyBorder="1" applyAlignment="1">
      <alignment horizontal="center" vertical="center"/>
    </xf>
    <xf numFmtId="0" fontId="11" fillId="3" borderId="3" xfId="0" applyFont="1" applyFill="1" applyBorder="1" applyAlignment="1">
      <alignment horizontal="center" vertical="center" wrapText="1"/>
    </xf>
    <xf numFmtId="0" fontId="13" fillId="0" borderId="7" xfId="0" applyFont="1" applyFill="1" applyBorder="1"/>
    <xf numFmtId="164" fontId="6" fillId="3" borderId="2" xfId="0" applyNumberFormat="1" applyFont="1" applyFill="1" applyBorder="1" applyAlignment="1" applyProtection="1">
      <alignment horizontal="left"/>
      <protection locked="0"/>
    </xf>
    <xf numFmtId="44" fontId="6" fillId="3" borderId="9" xfId="2" applyNumberFormat="1" applyFont="1" applyFill="1" applyBorder="1" applyProtection="1">
      <protection locked="0"/>
    </xf>
    <xf numFmtId="0" fontId="6" fillId="3" borderId="9" xfId="8" applyFont="1" applyFill="1" applyBorder="1" applyAlignment="1" applyProtection="1">
      <alignment horizontal="center"/>
      <protection locked="0"/>
    </xf>
    <xf numFmtId="167" fontId="6" fillId="3" borderId="2" xfId="1" applyNumberFormat="1" applyFont="1" applyFill="1" applyBorder="1" applyProtection="1">
      <protection locked="0"/>
    </xf>
    <xf numFmtId="0" fontId="9" fillId="0" borderId="4" xfId="0" applyFont="1" applyFill="1" applyBorder="1" applyAlignment="1">
      <alignment horizontal="left" vertical="center"/>
    </xf>
    <xf numFmtId="0" fontId="9" fillId="3" borderId="9" xfId="0" applyFont="1" applyFill="1" applyBorder="1" applyAlignment="1" applyProtection="1">
      <alignment horizontal="right" vertical="center"/>
    </xf>
    <xf numFmtId="14" fontId="11" fillId="3" borderId="9" xfId="0" applyNumberFormat="1" applyFont="1" applyFill="1" applyBorder="1" applyAlignment="1">
      <alignment horizontal="right" vertical="center"/>
    </xf>
    <xf numFmtId="0" fontId="11" fillId="0" borderId="10" xfId="0" applyFont="1" applyBorder="1"/>
    <xf numFmtId="0" fontId="11" fillId="0" borderId="7" xfId="0" applyFont="1" applyFill="1" applyBorder="1" applyAlignment="1">
      <alignment horizontal="center" wrapText="1"/>
    </xf>
    <xf numFmtId="0" fontId="33" fillId="0" borderId="0" xfId="0" applyFont="1" applyAlignment="1">
      <alignment horizontal="right"/>
    </xf>
    <xf numFmtId="10" fontId="6" fillId="0" borderId="0" xfId="3" applyNumberFormat="1" applyFont="1"/>
    <xf numFmtId="10" fontId="6" fillId="0" borderId="0" xfId="3" applyNumberFormat="1" applyFont="1" applyProtection="1">
      <protection locked="0"/>
    </xf>
    <xf numFmtId="10" fontId="6" fillId="0" borderId="0" xfId="3" applyNumberFormat="1" applyFont="1" applyFill="1" applyBorder="1" applyProtection="1">
      <protection locked="0"/>
    </xf>
    <xf numFmtId="10" fontId="6" fillId="0" borderId="0" xfId="3" applyNumberFormat="1" applyFont="1" applyFill="1" applyProtection="1">
      <protection locked="0"/>
    </xf>
    <xf numFmtId="10" fontId="6" fillId="0" borderId="0" xfId="3" applyNumberFormat="1" applyFont="1" applyFill="1"/>
    <xf numFmtId="10" fontId="12" fillId="0" borderId="1" xfId="3" applyNumberFormat="1" applyFont="1" applyFill="1" applyBorder="1" applyAlignment="1">
      <alignment horizontal="center"/>
    </xf>
    <xf numFmtId="10" fontId="6" fillId="0" borderId="0" xfId="3" applyNumberFormat="1" applyFont="1" applyFill="1" applyProtection="1"/>
    <xf numFmtId="10" fontId="6" fillId="0" borderId="0" xfId="3" applyNumberFormat="1" applyFont="1" applyFill="1" applyBorder="1"/>
    <xf numFmtId="43" fontId="6" fillId="0" borderId="0" xfId="1" applyFont="1"/>
    <xf numFmtId="43" fontId="6" fillId="0" borderId="0" xfId="1" applyFont="1" applyProtection="1">
      <protection locked="0"/>
    </xf>
    <xf numFmtId="43" fontId="6" fillId="0" borderId="0" xfId="1" applyFont="1" applyFill="1" applyBorder="1" applyProtection="1">
      <protection locked="0"/>
    </xf>
    <xf numFmtId="43" fontId="12" fillId="0" borderId="3" xfId="1" applyFont="1" applyFill="1" applyBorder="1" applyAlignment="1"/>
    <xf numFmtId="43" fontId="6" fillId="0" borderId="0" xfId="1" applyFont="1" applyBorder="1"/>
    <xf numFmtId="43" fontId="6" fillId="0" borderId="9" xfId="1" applyFont="1" applyFill="1" applyBorder="1"/>
    <xf numFmtId="43" fontId="6" fillId="0" borderId="12" xfId="1" applyFont="1" applyBorder="1"/>
    <xf numFmtId="43" fontId="6" fillId="0" borderId="9" xfId="1" applyFont="1" applyFill="1" applyBorder="1" applyProtection="1"/>
    <xf numFmtId="43" fontId="9" fillId="0" borderId="0" xfId="1" applyFont="1" applyAlignment="1">
      <alignment horizontal="right"/>
    </xf>
    <xf numFmtId="43" fontId="12" fillId="0" borderId="3" xfId="1" applyFont="1" applyFill="1" applyBorder="1" applyAlignment="1">
      <alignment horizontal="center"/>
    </xf>
    <xf numFmtId="44" fontId="6" fillId="0" borderId="30" xfId="2" applyFont="1" applyFill="1" applyBorder="1"/>
    <xf numFmtId="172" fontId="6" fillId="7" borderId="30" xfId="2" applyNumberFormat="1" applyFont="1" applyFill="1" applyBorder="1" applyAlignment="1">
      <alignment horizontal="left"/>
    </xf>
    <xf numFmtId="172" fontId="6" fillId="0" borderId="30" xfId="2" applyNumberFormat="1" applyFont="1" applyBorder="1" applyAlignment="1">
      <alignment horizontal="left"/>
    </xf>
    <xf numFmtId="0" fontId="14" fillId="0" borderId="0" xfId="0" applyFont="1" applyFill="1" applyAlignment="1">
      <alignment horizontal="left"/>
    </xf>
    <xf numFmtId="43" fontId="6" fillId="7" borderId="0" xfId="1" applyFont="1" applyFill="1" applyProtection="1">
      <protection locked="0"/>
    </xf>
    <xf numFmtId="43" fontId="6" fillId="3" borderId="0" xfId="1" applyFont="1" applyFill="1" applyProtection="1">
      <protection locked="0"/>
    </xf>
    <xf numFmtId="165" fontId="11" fillId="0" borderId="0" xfId="6" applyNumberFormat="1" applyFont="1" applyFill="1" applyBorder="1"/>
    <xf numFmtId="167" fontId="11" fillId="0" borderId="1" xfId="6" applyNumberFormat="1" applyFont="1" applyFill="1" applyBorder="1"/>
    <xf numFmtId="167" fontId="8" fillId="0" borderId="1" xfId="6" applyNumberFormat="1" applyFont="1" applyFill="1" applyBorder="1"/>
    <xf numFmtId="43" fontId="8" fillId="0" borderId="1" xfId="6" applyNumberFormat="1" applyFont="1" applyFill="1" applyBorder="1" applyAlignment="1">
      <alignment horizontal="center"/>
    </xf>
    <xf numFmtId="165" fontId="11" fillId="3" borderId="1" xfId="6" applyNumberFormat="1" applyFont="1" applyFill="1" applyBorder="1" applyProtection="1">
      <protection locked="0"/>
    </xf>
    <xf numFmtId="10" fontId="8" fillId="0" borderId="1" xfId="7" applyNumberFormat="1" applyFont="1" applyFill="1" applyBorder="1"/>
    <xf numFmtId="4" fontId="8" fillId="0" borderId="1" xfId="7" applyNumberFormat="1" applyFont="1" applyFill="1" applyBorder="1"/>
    <xf numFmtId="43" fontId="11" fillId="0" borderId="1" xfId="6" applyNumberFormat="1" applyFont="1" applyFill="1" applyBorder="1"/>
    <xf numFmtId="167" fontId="11" fillId="0" borderId="3" xfId="6" applyNumberFormat="1" applyFont="1" applyFill="1" applyBorder="1"/>
    <xf numFmtId="167" fontId="8" fillId="0" borderId="3" xfId="6" applyNumberFormat="1" applyFont="1" applyFill="1" applyBorder="1"/>
    <xf numFmtId="9" fontId="6" fillId="0" borderId="3" xfId="7" applyFont="1" applyFill="1" applyBorder="1"/>
    <xf numFmtId="4" fontId="8" fillId="0" borderId="3" xfId="7" applyNumberFormat="1" applyFont="1" applyFill="1" applyBorder="1"/>
    <xf numFmtId="173" fontId="6" fillId="0" borderId="0" xfId="1" applyNumberFormat="1" applyFont="1" applyFill="1"/>
    <xf numFmtId="173" fontId="6" fillId="0" borderId="0" xfId="0" applyNumberFormat="1" applyFont="1" applyFill="1"/>
    <xf numFmtId="43" fontId="12" fillId="0" borderId="0" xfId="1" applyFont="1" applyProtection="1">
      <protection locked="0"/>
    </xf>
    <xf numFmtId="43" fontId="11" fillId="0" borderId="0" xfId="1" applyFont="1" applyProtection="1">
      <protection locked="0"/>
    </xf>
    <xf numFmtId="10" fontId="6" fillId="4" borderId="30" xfId="3" applyNumberFormat="1" applyFont="1" applyFill="1" applyBorder="1"/>
    <xf numFmtId="0" fontId="9" fillId="0" borderId="0" xfId="0" applyFont="1" applyFill="1"/>
    <xf numFmtId="10" fontId="9" fillId="0" borderId="0" xfId="3" applyNumberFormat="1" applyFont="1" applyFill="1"/>
    <xf numFmtId="10" fontId="9" fillId="0" borderId="0" xfId="3" applyNumberFormat="1" applyFont="1" applyFill="1" applyBorder="1"/>
    <xf numFmtId="0" fontId="9" fillId="0" borderId="0" xfId="0" applyFont="1" applyFill="1" applyBorder="1"/>
    <xf numFmtId="0" fontId="8" fillId="0" borderId="0" xfId="0" applyFont="1" applyBorder="1" applyAlignment="1">
      <alignment horizontal="center"/>
    </xf>
    <xf numFmtId="0" fontId="6" fillId="0" borderId="0" xfId="0" applyFont="1" applyAlignment="1">
      <alignment horizontal="center"/>
    </xf>
    <xf numFmtId="0" fontId="6" fillId="0" borderId="32" xfId="0" applyFont="1" applyBorder="1" applyAlignment="1">
      <alignment vertical="top" wrapText="1"/>
    </xf>
    <xf numFmtId="0" fontId="6" fillId="0" borderId="9" xfId="0" applyFont="1" applyBorder="1" applyAlignment="1">
      <alignment horizontal="center" vertical="top" wrapText="1"/>
    </xf>
    <xf numFmtId="171" fontId="6" fillId="0" borderId="33" xfId="3" quotePrefix="1" applyNumberFormat="1" applyFont="1" applyBorder="1" applyAlignment="1">
      <alignment horizontal="center"/>
    </xf>
    <xf numFmtId="0" fontId="12" fillId="0" borderId="32" xfId="0" applyFont="1" applyBorder="1" applyAlignment="1">
      <alignment vertical="top" wrapText="1"/>
    </xf>
    <xf numFmtId="171" fontId="6" fillId="0" borderId="33" xfId="3" applyNumberFormat="1" applyFont="1" applyBorder="1" applyAlignment="1">
      <alignment horizontal="center"/>
    </xf>
    <xf numFmtId="10" fontId="8" fillId="0" borderId="0" xfId="3" applyNumberFormat="1" applyFont="1" applyFill="1" applyBorder="1" applyProtection="1">
      <protection locked="0"/>
    </xf>
    <xf numFmtId="0" fontId="8" fillId="0" borderId="0" xfId="0" applyFont="1" applyFill="1" applyBorder="1" applyProtection="1">
      <protection locked="0"/>
    </xf>
    <xf numFmtId="10" fontId="8" fillId="0" borderId="0" xfId="3" applyNumberFormat="1" applyFont="1" applyBorder="1" applyProtection="1">
      <protection locked="0"/>
    </xf>
    <xf numFmtId="0" fontId="8" fillId="0" borderId="0" xfId="0" applyFont="1" applyBorder="1" applyProtection="1">
      <protection locked="0"/>
    </xf>
    <xf numFmtId="0" fontId="6" fillId="0" borderId="0" xfId="0" applyFont="1" applyBorder="1" applyAlignment="1">
      <alignment horizontal="center"/>
    </xf>
    <xf numFmtId="10" fontId="6" fillId="0" borderId="0" xfId="3" applyNumberFormat="1" applyFont="1" applyBorder="1"/>
    <xf numFmtId="0" fontId="12" fillId="0" borderId="34" xfId="0" applyFont="1" applyBorder="1" applyAlignment="1">
      <alignment vertical="top" wrapText="1"/>
    </xf>
    <xf numFmtId="0" fontId="6" fillId="0" borderId="35" xfId="0" applyFont="1" applyBorder="1" applyAlignment="1">
      <alignment horizontal="center" vertical="top" wrapText="1"/>
    </xf>
    <xf numFmtId="171" fontId="6" fillId="0" borderId="36" xfId="3" applyNumberFormat="1" applyFont="1" applyBorder="1" applyAlignment="1">
      <alignment horizontal="center"/>
    </xf>
    <xf numFmtId="10" fontId="6" fillId="0" borderId="0" xfId="3" applyNumberFormat="1" applyFont="1" applyBorder="1" applyProtection="1">
      <protection locked="0"/>
    </xf>
    <xf numFmtId="0" fontId="6" fillId="0" borderId="0" xfId="0" applyFont="1" applyBorder="1" applyProtection="1">
      <protection locked="0"/>
    </xf>
    <xf numFmtId="0" fontId="6" fillId="0" borderId="0" xfId="0" applyFont="1" applyFill="1" applyBorder="1" applyAlignment="1">
      <alignment horizontal="center"/>
    </xf>
    <xf numFmtId="0" fontId="12" fillId="0" borderId="9" xfId="0" applyFont="1" applyFill="1" applyBorder="1" applyAlignment="1">
      <alignment horizontal="center" wrapText="1"/>
    </xf>
    <xf numFmtId="10" fontId="12" fillId="0" borderId="9" xfId="3" applyNumberFormat="1" applyFont="1" applyFill="1" applyBorder="1" applyAlignment="1">
      <alignment horizontal="center" wrapText="1"/>
    </xf>
    <xf numFmtId="0" fontId="11" fillId="0" borderId="0" xfId="0" applyFont="1" applyFill="1" applyProtection="1">
      <protection locked="0"/>
    </xf>
    <xf numFmtId="0" fontId="6" fillId="3" borderId="13" xfId="0" applyFont="1" applyFill="1" applyBorder="1" applyProtection="1">
      <protection locked="0"/>
    </xf>
    <xf numFmtId="0" fontId="6" fillId="3" borderId="13" xfId="0" applyFont="1" applyFill="1" applyBorder="1" applyAlignment="1" applyProtection="1">
      <alignment horizontal="center"/>
      <protection locked="0"/>
    </xf>
    <xf numFmtId="49" fontId="6" fillId="6" borderId="13" xfId="0" applyNumberFormat="1" applyFont="1" applyFill="1" applyBorder="1" applyAlignment="1" applyProtection="1">
      <alignment horizontal="center"/>
      <protection locked="0"/>
    </xf>
    <xf numFmtId="49" fontId="6" fillId="3" borderId="13" xfId="0" applyNumberFormat="1" applyFont="1" applyFill="1" applyBorder="1" applyAlignment="1" applyProtection="1">
      <alignment horizontal="center"/>
      <protection locked="0"/>
    </xf>
    <xf numFmtId="44" fontId="6" fillId="3" borderId="13" xfId="2" applyFont="1" applyFill="1" applyBorder="1" applyProtection="1">
      <protection locked="0"/>
    </xf>
    <xf numFmtId="170" fontId="6" fillId="3" borderId="13" xfId="1" applyNumberFormat="1" applyFont="1" applyFill="1" applyBorder="1" applyProtection="1">
      <protection locked="0"/>
    </xf>
    <xf numFmtId="44" fontId="6" fillId="0" borderId="9" xfId="0" applyNumberFormat="1" applyFont="1" applyBorder="1"/>
    <xf numFmtId="44" fontId="6" fillId="0" borderId="13" xfId="2" applyFont="1" applyFill="1" applyBorder="1"/>
    <xf numFmtId="10" fontId="6" fillId="3" borderId="3" xfId="3" applyNumberFormat="1" applyFont="1" applyFill="1" applyBorder="1" applyProtection="1">
      <protection locked="0"/>
    </xf>
    <xf numFmtId="0" fontId="6" fillId="3" borderId="9" xfId="0" applyFont="1" applyFill="1" applyBorder="1" applyAlignment="1" applyProtection="1">
      <alignment horizontal="center"/>
      <protection locked="0"/>
    </xf>
    <xf numFmtId="49" fontId="6" fillId="6" borderId="9" xfId="0" applyNumberFormat="1" applyFont="1" applyFill="1" applyBorder="1" applyAlignment="1" applyProtection="1">
      <alignment horizontal="center"/>
      <protection locked="0"/>
    </xf>
    <xf numFmtId="49" fontId="6" fillId="3" borderId="9" xfId="0" applyNumberFormat="1" applyFont="1" applyFill="1" applyBorder="1" applyAlignment="1" applyProtection="1">
      <alignment horizontal="center"/>
      <protection locked="0"/>
    </xf>
    <xf numFmtId="44" fontId="6" fillId="3" borderId="9" xfId="2" applyFont="1" applyFill="1" applyBorder="1" applyProtection="1">
      <protection locked="0"/>
    </xf>
    <xf numFmtId="170" fontId="6" fillId="3" borderId="9" xfId="1" applyNumberFormat="1" applyFont="1" applyFill="1" applyBorder="1" applyProtection="1">
      <protection locked="0"/>
    </xf>
    <xf numFmtId="0" fontId="6" fillId="0" borderId="0" xfId="0" applyFont="1" applyFill="1" applyBorder="1" applyAlignment="1" applyProtection="1">
      <alignment horizontal="center"/>
      <protection locked="0"/>
    </xf>
    <xf numFmtId="49" fontId="6" fillId="0" borderId="0" xfId="0" applyNumberFormat="1" applyFont="1" applyFill="1" applyBorder="1" applyAlignment="1" applyProtection="1">
      <alignment horizontal="center"/>
      <protection locked="0"/>
    </xf>
    <xf numFmtId="44" fontId="6" fillId="0" borderId="0" xfId="2" applyFont="1" applyFill="1" applyBorder="1" applyProtection="1">
      <protection locked="0"/>
    </xf>
    <xf numFmtId="170" fontId="6" fillId="0" borderId="0" xfId="1" applyNumberFormat="1" applyFont="1" applyFill="1" applyBorder="1" applyProtection="1">
      <protection locked="0"/>
    </xf>
    <xf numFmtId="44" fontId="6" fillId="0" borderId="0" xfId="0" applyNumberFormat="1" applyFont="1" applyFill="1" applyBorder="1"/>
    <xf numFmtId="10" fontId="6" fillId="0" borderId="0" xfId="3" applyNumberFormat="1" applyFont="1" applyFill="1" applyBorder="1" applyProtection="1"/>
    <xf numFmtId="0" fontId="12" fillId="0" borderId="0" xfId="0" applyFont="1" applyBorder="1" applyAlignment="1"/>
    <xf numFmtId="2" fontId="6" fillId="0" borderId="30" xfId="0" applyNumberFormat="1" applyFont="1" applyFill="1" applyBorder="1"/>
    <xf numFmtId="44" fontId="6" fillId="7" borderId="30" xfId="2" applyFont="1" applyFill="1" applyBorder="1"/>
    <xf numFmtId="10" fontId="6" fillId="0" borderId="30" xfId="3" applyNumberFormat="1" applyFont="1" applyFill="1" applyBorder="1" applyProtection="1"/>
    <xf numFmtId="169" fontId="6" fillId="0" borderId="0" xfId="0" applyNumberFormat="1" applyFont="1"/>
    <xf numFmtId="167" fontId="6" fillId="0" borderId="0" xfId="1" applyNumberFormat="1" applyFont="1" applyFill="1" applyBorder="1"/>
    <xf numFmtId="44" fontId="6" fillId="0" borderId="0" xfId="2" applyFont="1" applyFill="1" applyAlignment="1">
      <alignment horizontal="left" vertical="top"/>
    </xf>
    <xf numFmtId="0" fontId="12" fillId="0" borderId="0" xfId="0" applyFont="1" applyFill="1" applyAlignment="1">
      <alignment horizontal="right"/>
    </xf>
    <xf numFmtId="44" fontId="6" fillId="0" borderId="0" xfId="2" applyFont="1" applyFill="1" applyAlignment="1">
      <alignment horizontal="right"/>
    </xf>
    <xf numFmtId="44" fontId="6" fillId="0" borderId="0" xfId="2" applyFont="1" applyFill="1" applyBorder="1" applyAlignment="1">
      <alignment horizontal="right"/>
    </xf>
    <xf numFmtId="0" fontId="12" fillId="0" borderId="0" xfId="0" applyFont="1" applyFill="1" applyBorder="1"/>
    <xf numFmtId="0" fontId="12" fillId="0" borderId="9" xfId="0" applyFont="1" applyFill="1" applyBorder="1"/>
    <xf numFmtId="44" fontId="12" fillId="0" borderId="9" xfId="2" applyFont="1" applyFill="1" applyBorder="1" applyAlignment="1">
      <alignment horizontal="right"/>
    </xf>
    <xf numFmtId="9" fontId="12" fillId="0" borderId="1" xfId="3" applyFont="1" applyFill="1" applyBorder="1" applyAlignment="1">
      <alignment horizontal="center"/>
    </xf>
    <xf numFmtId="9" fontId="12" fillId="0" borderId="3" xfId="3" applyFont="1" applyFill="1" applyBorder="1" applyAlignment="1">
      <alignment horizontal="center"/>
    </xf>
    <xf numFmtId="44" fontId="6" fillId="3" borderId="9" xfId="2" applyFont="1" applyFill="1" applyBorder="1" applyAlignment="1" applyProtection="1">
      <alignment horizontal="right"/>
      <protection locked="0"/>
    </xf>
    <xf numFmtId="167" fontId="6" fillId="0" borderId="0" xfId="0" applyNumberFormat="1" applyFont="1" applyFill="1" applyBorder="1"/>
    <xf numFmtId="0" fontId="12" fillId="0" borderId="0" xfId="0" applyFont="1" applyFill="1" applyAlignment="1">
      <alignment horizontal="left" wrapText="1"/>
    </xf>
    <xf numFmtId="44" fontId="12" fillId="0" borderId="30" xfId="2" applyFont="1" applyFill="1" applyBorder="1" applyProtection="1"/>
    <xf numFmtId="43" fontId="12" fillId="0" borderId="30" xfId="1" applyFont="1" applyFill="1" applyBorder="1"/>
    <xf numFmtId="0" fontId="13" fillId="0" borderId="0" xfId="0" applyFont="1" applyFill="1" applyAlignment="1">
      <alignment horizontal="left" vertical="top" wrapText="1"/>
    </xf>
    <xf numFmtId="44" fontId="6" fillId="0" borderId="0" xfId="2" applyFont="1" applyFill="1" applyAlignment="1">
      <alignment horizontal="right" vertical="top" wrapText="1"/>
    </xf>
    <xf numFmtId="10" fontId="6" fillId="0" borderId="0" xfId="3" applyNumberFormat="1" applyFont="1" applyFill="1" applyAlignment="1">
      <alignment vertical="top" wrapText="1"/>
    </xf>
    <xf numFmtId="0" fontId="6" fillId="0" borderId="0" xfId="0" applyFont="1" applyFill="1" applyAlignment="1">
      <alignment vertical="top" wrapText="1"/>
    </xf>
    <xf numFmtId="0" fontId="6" fillId="0" borderId="0" xfId="0" applyFont="1" applyAlignment="1">
      <alignment horizontal="center" vertical="top" wrapText="1"/>
    </xf>
    <xf numFmtId="0" fontId="6" fillId="0" borderId="0" xfId="5" applyFont="1" applyBorder="1" applyAlignment="1">
      <alignment horizontal="center" vertical="top" wrapText="1"/>
    </xf>
    <xf numFmtId="0" fontId="6" fillId="0" borderId="0" xfId="0" applyFont="1" applyFill="1" applyAlignment="1" applyProtection="1">
      <alignment horizontal="center" vertical="top" wrapText="1"/>
      <protection locked="0"/>
    </xf>
    <xf numFmtId="0" fontId="6" fillId="0" borderId="0" xfId="0" applyFont="1" applyFill="1" applyAlignment="1">
      <alignment horizontal="center" vertical="top" wrapText="1"/>
    </xf>
    <xf numFmtId="0" fontId="6" fillId="0" borderId="0" xfId="0" applyFont="1" applyFill="1" applyBorder="1" applyAlignment="1">
      <alignment horizontal="center" vertical="top"/>
    </xf>
    <xf numFmtId="0" fontId="6" fillId="0" borderId="0" xfId="0" applyFont="1" applyFill="1" applyAlignment="1">
      <alignment horizontal="center" vertical="top"/>
    </xf>
    <xf numFmtId="0" fontId="6" fillId="0" borderId="0" xfId="0" applyFont="1" applyFill="1" applyAlignment="1" applyProtection="1">
      <alignment horizontal="center" vertical="top"/>
      <protection locked="0"/>
    </xf>
    <xf numFmtId="10" fontId="8" fillId="0" borderId="10" xfId="3" applyNumberFormat="1" applyFont="1" applyFill="1" applyBorder="1"/>
    <xf numFmtId="0" fontId="37" fillId="0" borderId="0" xfId="0" applyFont="1" applyAlignment="1">
      <alignment vertical="center"/>
    </xf>
    <xf numFmtId="0" fontId="6" fillId="5" borderId="9" xfId="1" applyNumberFormat="1" applyFont="1" applyFill="1" applyBorder="1"/>
    <xf numFmtId="0" fontId="6" fillId="0" borderId="3" xfId="0" applyFont="1" applyBorder="1" applyAlignment="1">
      <alignment vertical="top" wrapText="1"/>
    </xf>
    <xf numFmtId="0" fontId="6" fillId="0" borderId="8" xfId="0" applyFont="1" applyBorder="1" applyAlignment="1">
      <alignment vertical="top" wrapText="1"/>
    </xf>
    <xf numFmtId="0" fontId="6" fillId="0" borderId="38" xfId="0" applyFont="1" applyBorder="1" applyAlignment="1">
      <alignment vertical="top" wrapText="1"/>
    </xf>
    <xf numFmtId="0" fontId="12" fillId="0" borderId="9" xfId="0" applyFont="1" applyFill="1" applyBorder="1" applyAlignment="1">
      <alignment horizontal="center" wrapText="1"/>
    </xf>
    <xf numFmtId="0" fontId="13" fillId="0" borderId="0" xfId="0" applyFont="1" applyFill="1"/>
    <xf numFmtId="0" fontId="9" fillId="0" borderId="0" xfId="0" applyFont="1" applyFill="1" applyBorder="1" applyProtection="1">
      <protection locked="0"/>
    </xf>
    <xf numFmtId="0" fontId="11" fillId="9" borderId="1" xfId="0" applyFont="1" applyFill="1" applyBorder="1"/>
    <xf numFmtId="0" fontId="11" fillId="9" borderId="2" xfId="0" applyFont="1" applyFill="1" applyBorder="1" applyAlignment="1">
      <alignment horizontal="center"/>
    </xf>
    <xf numFmtId="0" fontId="8" fillId="9" borderId="2" xfId="0" applyFont="1" applyFill="1" applyBorder="1" applyAlignment="1">
      <alignment horizontal="center"/>
    </xf>
    <xf numFmtId="0" fontId="8" fillId="9" borderId="2" xfId="0" applyFont="1" applyFill="1" applyBorder="1"/>
    <xf numFmtId="0" fontId="38" fillId="3" borderId="13" xfId="0" applyFont="1" applyFill="1" applyBorder="1" applyProtection="1">
      <protection locked="0"/>
    </xf>
    <xf numFmtId="49" fontId="38" fillId="6" borderId="13" xfId="0" applyNumberFormat="1" applyFont="1" applyFill="1" applyBorder="1" applyProtection="1">
      <protection locked="0"/>
    </xf>
    <xf numFmtId="49" fontId="38" fillId="3" borderId="13" xfId="0" applyNumberFormat="1" applyFont="1" applyFill="1" applyBorder="1" applyProtection="1">
      <protection locked="0"/>
    </xf>
    <xf numFmtId="44" fontId="38" fillId="3" borderId="13" xfId="2" applyFont="1" applyFill="1" applyBorder="1" applyProtection="1">
      <protection locked="0"/>
    </xf>
    <xf numFmtId="174" fontId="38" fillId="3" borderId="13" xfId="1" applyNumberFormat="1" applyFont="1" applyFill="1" applyBorder="1" applyProtection="1">
      <protection locked="0"/>
    </xf>
    <xf numFmtId="43" fontId="39" fillId="3" borderId="9" xfId="1" applyFont="1" applyFill="1" applyBorder="1" applyAlignment="1" applyProtection="1">
      <alignment horizontal="left"/>
      <protection locked="0"/>
    </xf>
    <xf numFmtId="43" fontId="39" fillId="3" borderId="9" xfId="1" applyFont="1" applyFill="1" applyBorder="1" applyAlignment="1" applyProtection="1">
      <alignment horizontal="right"/>
      <protection locked="0"/>
    </xf>
    <xf numFmtId="0" fontId="6" fillId="3" borderId="9" xfId="5" applyFont="1" applyFill="1" applyBorder="1" applyAlignment="1" applyProtection="1">
      <alignment wrapText="1"/>
      <protection locked="0"/>
    </xf>
    <xf numFmtId="0" fontId="6" fillId="3" borderId="9" xfId="5" applyFont="1" applyFill="1" applyBorder="1" applyAlignment="1" applyProtection="1">
      <alignment horizontal="right"/>
      <protection locked="0"/>
    </xf>
    <xf numFmtId="4" fontId="6" fillId="3" borderId="9" xfId="6" applyNumberFormat="1" applyFont="1" applyFill="1" applyBorder="1" applyAlignment="1" applyProtection="1">
      <alignment horizontal="right"/>
      <protection locked="0"/>
    </xf>
    <xf numFmtId="1" fontId="6" fillId="3" borderId="9" xfId="6" applyNumberFormat="1" applyFont="1" applyFill="1" applyBorder="1" applyAlignment="1" applyProtection="1">
      <alignment horizontal="center"/>
      <protection locked="0"/>
    </xf>
    <xf numFmtId="0" fontId="7" fillId="0" borderId="0" xfId="0" applyFont="1" applyBorder="1" applyAlignment="1">
      <alignment vertical="top" wrapText="1"/>
    </xf>
    <xf numFmtId="0" fontId="7" fillId="0" borderId="0" xfId="0" applyFont="1" applyBorder="1" applyAlignment="1">
      <alignment horizontal="left" vertical="top" wrapText="1"/>
    </xf>
    <xf numFmtId="44" fontId="7" fillId="0" borderId="9" xfId="2" applyFont="1" applyBorder="1" applyAlignment="1">
      <alignment horizontal="right"/>
    </xf>
    <xf numFmtId="0" fontId="17" fillId="0" borderId="24" xfId="0" applyFont="1" applyBorder="1" applyAlignment="1">
      <alignment horizontal="left" wrapText="1"/>
    </xf>
    <xf numFmtId="0" fontId="17" fillId="0" borderId="25" xfId="0" applyFont="1" applyBorder="1" applyAlignment="1">
      <alignment horizontal="left" wrapText="1"/>
    </xf>
    <xf numFmtId="0" fontId="8" fillId="0" borderId="19" xfId="0" applyFont="1" applyBorder="1" applyAlignment="1">
      <alignment horizontal="left" wrapText="1"/>
    </xf>
    <xf numFmtId="0" fontId="8" fillId="0" borderId="0" xfId="0" applyFont="1" applyBorder="1" applyAlignment="1">
      <alignment horizontal="left" wrapText="1"/>
    </xf>
    <xf numFmtId="0" fontId="8" fillId="0" borderId="26" xfId="0" applyFont="1" applyBorder="1" applyAlignment="1">
      <alignment horizontal="left" wrapText="1"/>
    </xf>
    <xf numFmtId="0" fontId="8" fillId="0" borderId="27" xfId="0" applyFont="1" applyBorder="1" applyAlignment="1">
      <alignment horizontal="left" wrapText="1"/>
    </xf>
    <xf numFmtId="0" fontId="9" fillId="0" borderId="16" xfId="0" applyFont="1" applyBorder="1" applyAlignment="1">
      <alignment horizontal="left"/>
    </xf>
    <xf numFmtId="0" fontId="9" fillId="0" borderId="17" xfId="0" applyFont="1" applyBorder="1" applyAlignment="1">
      <alignment horizontal="left"/>
    </xf>
    <xf numFmtId="0" fontId="9" fillId="0" borderId="18" xfId="0" applyFont="1" applyBorder="1" applyAlignment="1">
      <alignment horizontal="left"/>
    </xf>
    <xf numFmtId="0" fontId="9" fillId="0" borderId="19" xfId="0" applyFont="1" applyBorder="1" applyAlignment="1">
      <alignment horizontal="left"/>
    </xf>
    <xf numFmtId="0" fontId="9" fillId="0" borderId="0" xfId="0" applyFont="1" applyBorder="1" applyAlignment="1">
      <alignment horizontal="left"/>
    </xf>
    <xf numFmtId="0" fontId="9" fillId="0" borderId="20" xfId="0" applyFont="1" applyBorder="1" applyAlignment="1">
      <alignment horizontal="left"/>
    </xf>
    <xf numFmtId="0" fontId="9" fillId="8" borderId="21" xfId="0" applyFont="1" applyFill="1" applyBorder="1" applyAlignment="1">
      <alignment horizontal="left"/>
    </xf>
    <xf numFmtId="0" fontId="9" fillId="8" borderId="22" xfId="0" applyFont="1" applyFill="1" applyBorder="1" applyAlignment="1">
      <alignment horizontal="left"/>
    </xf>
    <xf numFmtId="0" fontId="9" fillId="8" borderId="23" xfId="0" applyFont="1" applyFill="1" applyBorder="1" applyAlignment="1">
      <alignment horizontal="left"/>
    </xf>
    <xf numFmtId="0" fontId="11" fillId="0" borderId="2" xfId="0"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protection locked="0"/>
    </xf>
    <xf numFmtId="14" fontId="11" fillId="0" borderId="2" xfId="0" applyNumberFormat="1" applyFont="1" applyFill="1" applyBorder="1" applyAlignment="1" applyProtection="1">
      <alignment horizontal="right" vertical="center"/>
      <protection locked="0"/>
    </xf>
    <xf numFmtId="0" fontId="11" fillId="0" borderId="2" xfId="0" applyFont="1" applyFill="1" applyBorder="1" applyAlignment="1" applyProtection="1">
      <alignment horizontal="right" vertical="center"/>
      <protection locked="0"/>
    </xf>
    <xf numFmtId="0" fontId="11" fillId="0" borderId="3" xfId="0" applyFont="1" applyFill="1" applyBorder="1" applyAlignment="1" applyProtection="1">
      <alignment horizontal="right" vertical="center"/>
      <protection locked="0"/>
    </xf>
    <xf numFmtId="0" fontId="11" fillId="6" borderId="1" xfId="0" applyFont="1" applyFill="1" applyBorder="1" applyAlignment="1" applyProtection="1">
      <alignment horizontal="center" vertical="center"/>
      <protection locked="0"/>
    </xf>
    <xf numFmtId="0" fontId="11" fillId="6" borderId="3" xfId="0" applyFont="1" applyFill="1" applyBorder="1" applyAlignment="1" applyProtection="1">
      <alignment horizontal="center" vertical="center"/>
      <protection locked="0"/>
    </xf>
    <xf numFmtId="0" fontId="11" fillId="0" borderId="10" xfId="0" applyFont="1" applyFill="1" applyBorder="1" applyAlignment="1">
      <alignment horizontal="right" vertical="center"/>
    </xf>
    <xf numFmtId="0" fontId="11" fillId="0" borderId="12" xfId="0" applyFont="1" applyFill="1" applyBorder="1" applyAlignment="1">
      <alignment horizontal="right" vertical="center"/>
    </xf>
    <xf numFmtId="44" fontId="11" fillId="6" borderId="1" xfId="2" applyFont="1" applyFill="1" applyBorder="1" applyAlignment="1" applyProtection="1">
      <alignment horizontal="center" vertical="center"/>
      <protection locked="0"/>
    </xf>
    <xf numFmtId="44" fontId="11" fillId="6" borderId="3" xfId="2" applyFont="1" applyFill="1" applyBorder="1" applyAlignment="1" applyProtection="1">
      <alignment horizontal="center" vertical="center"/>
      <protection locked="0"/>
    </xf>
    <xf numFmtId="0" fontId="11" fillId="0" borderId="2" xfId="0" applyFont="1" applyFill="1" applyBorder="1" applyAlignment="1">
      <alignment horizontal="left" vertical="center"/>
    </xf>
    <xf numFmtId="0" fontId="11" fillId="0" borderId="1" xfId="0" applyFont="1" applyFill="1" applyBorder="1" applyAlignment="1">
      <alignment horizontal="left" vertical="center"/>
    </xf>
    <xf numFmtId="0" fontId="11" fillId="0" borderId="7" xfId="0" quotePrefix="1" applyFont="1" applyFill="1" applyBorder="1" applyAlignment="1" applyProtection="1">
      <alignment horizontal="right" vertical="center" wrapText="1"/>
      <protection locked="0"/>
    </xf>
    <xf numFmtId="0" fontId="11" fillId="0" borderId="8" xfId="0" quotePrefix="1" applyFont="1" applyFill="1" applyBorder="1" applyAlignment="1" applyProtection="1">
      <alignment horizontal="right" vertical="center" wrapText="1"/>
      <protection locked="0"/>
    </xf>
    <xf numFmtId="0" fontId="11" fillId="0" borderId="0" xfId="0" applyFont="1" applyFill="1" applyBorder="1" applyAlignment="1">
      <alignment horizontal="left" vertical="center"/>
    </xf>
    <xf numFmtId="0" fontId="8" fillId="6" borderId="1" xfId="0" applyFont="1" applyFill="1" applyBorder="1" applyAlignment="1" applyProtection="1">
      <alignment horizontal="left" vertical="top" wrapText="1"/>
      <protection locked="0"/>
    </xf>
    <xf numFmtId="0" fontId="8" fillId="6" borderId="2" xfId="0" applyFont="1" applyFill="1" applyBorder="1" applyAlignment="1" applyProtection="1">
      <alignment horizontal="left" vertical="top" wrapText="1"/>
      <protection locked="0"/>
    </xf>
    <xf numFmtId="0" fontId="8" fillId="6" borderId="3" xfId="0" applyFont="1" applyFill="1" applyBorder="1" applyAlignment="1" applyProtection="1">
      <alignment horizontal="left" vertical="top" wrapText="1"/>
      <protection locked="0"/>
    </xf>
    <xf numFmtId="0" fontId="11" fillId="3" borderId="9" xfId="0" applyFont="1" applyFill="1" applyBorder="1" applyAlignment="1" applyProtection="1">
      <alignment horizontal="center" vertical="center"/>
      <protection locked="0"/>
    </xf>
    <xf numFmtId="0" fontId="11" fillId="0" borderId="0" xfId="0" applyFont="1" applyFill="1" applyBorder="1" applyAlignment="1">
      <alignment horizontal="left" vertical="center" wrapText="1"/>
    </xf>
    <xf numFmtId="10" fontId="12" fillId="3" borderId="6" xfId="3" applyNumberFormat="1" applyFont="1" applyFill="1" applyBorder="1" applyAlignment="1" applyProtection="1">
      <alignment horizontal="right" vertical="center"/>
      <protection locked="0"/>
    </xf>
    <xf numFmtId="10" fontId="12" fillId="3" borderId="8" xfId="3" applyNumberFormat="1" applyFont="1" applyFill="1" applyBorder="1" applyAlignment="1" applyProtection="1">
      <alignment horizontal="right" vertical="center"/>
      <protection locked="0"/>
    </xf>
    <xf numFmtId="10" fontId="12" fillId="3" borderId="1" xfId="3" applyNumberFormat="1" applyFont="1" applyFill="1" applyBorder="1" applyAlignment="1" applyProtection="1">
      <alignment horizontal="right" vertical="center"/>
      <protection locked="0"/>
    </xf>
    <xf numFmtId="10" fontId="12" fillId="3" borderId="3" xfId="3" applyNumberFormat="1" applyFont="1" applyFill="1" applyBorder="1" applyAlignment="1" applyProtection="1">
      <alignment horizontal="right" vertical="center"/>
      <protection locked="0"/>
    </xf>
    <xf numFmtId="0" fontId="11" fillId="0" borderId="7" xfId="0" applyFont="1" applyFill="1" applyBorder="1" applyAlignment="1">
      <alignment horizontal="left" vertical="center"/>
    </xf>
    <xf numFmtId="0" fontId="8" fillId="3" borderId="1" xfId="0" applyFont="1" applyFill="1" applyBorder="1" applyAlignment="1" applyProtection="1">
      <alignment horizontal="left" vertical="top" wrapText="1"/>
      <protection locked="0"/>
    </xf>
    <xf numFmtId="0" fontId="8" fillId="3" borderId="2" xfId="0" applyFont="1" applyFill="1" applyBorder="1" applyAlignment="1" applyProtection="1">
      <alignment horizontal="left" vertical="top" wrapText="1"/>
      <protection locked="0"/>
    </xf>
    <xf numFmtId="0" fontId="8" fillId="3" borderId="3" xfId="0" applyFont="1" applyFill="1" applyBorder="1" applyAlignment="1" applyProtection="1">
      <alignment horizontal="left" vertical="top" wrapText="1"/>
      <protection locked="0"/>
    </xf>
    <xf numFmtId="0" fontId="8" fillId="6" borderId="1" xfId="0" applyFont="1" applyFill="1" applyBorder="1" applyAlignment="1" applyProtection="1">
      <alignment horizontal="left" vertical="top"/>
      <protection locked="0"/>
    </xf>
    <xf numFmtId="0" fontId="8" fillId="6" borderId="2" xfId="0" applyFont="1" applyFill="1" applyBorder="1" applyAlignment="1" applyProtection="1">
      <alignment horizontal="left" vertical="top"/>
      <protection locked="0"/>
    </xf>
    <xf numFmtId="0" fontId="8" fillId="6" borderId="3" xfId="0" applyFont="1" applyFill="1" applyBorder="1" applyAlignment="1" applyProtection="1">
      <alignment horizontal="left" vertical="top"/>
      <protection locked="0"/>
    </xf>
    <xf numFmtId="0" fontId="11" fillId="0" borderId="3" xfId="0" applyFont="1" applyFill="1" applyBorder="1" applyAlignment="1">
      <alignment horizontal="left" vertical="center"/>
    </xf>
    <xf numFmtId="0" fontId="11" fillId="3" borderId="1"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xf numFmtId="0" fontId="11" fillId="3" borderId="3" xfId="0" applyFont="1" applyFill="1" applyBorder="1" applyAlignment="1" applyProtection="1">
      <alignment horizontal="left" vertical="center"/>
      <protection locked="0"/>
    </xf>
    <xf numFmtId="0" fontId="12" fillId="3" borderId="1" xfId="0" applyFont="1" applyFill="1" applyBorder="1" applyAlignment="1" applyProtection="1">
      <alignment horizontal="left" vertical="center"/>
      <protection locked="0"/>
    </xf>
    <xf numFmtId="0" fontId="12" fillId="3" borderId="3" xfId="0" applyFont="1" applyFill="1" applyBorder="1" applyAlignment="1" applyProtection="1">
      <alignment horizontal="left" vertical="center"/>
      <protection locked="0"/>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12" xfId="0" applyFont="1" applyFill="1" applyBorder="1" applyAlignment="1">
      <alignment horizontal="left" vertical="center"/>
    </xf>
    <xf numFmtId="0" fontId="11" fillId="3" borderId="1" xfId="0" applyFont="1" applyFill="1" applyBorder="1" applyAlignment="1" applyProtection="1">
      <alignment horizontal="right" vertical="center"/>
      <protection locked="0"/>
    </xf>
    <xf numFmtId="0" fontId="11" fillId="3" borderId="2" xfId="0" applyFont="1" applyFill="1" applyBorder="1" applyAlignment="1" applyProtection="1">
      <alignment horizontal="right" vertical="center"/>
      <protection locked="0"/>
    </xf>
    <xf numFmtId="0" fontId="11" fillId="3" borderId="3" xfId="0" applyFont="1" applyFill="1" applyBorder="1" applyAlignment="1" applyProtection="1">
      <alignment horizontal="right" vertical="center"/>
      <protection locked="0"/>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6" fillId="3" borderId="11" xfId="0" applyFont="1" applyFill="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0" fillId="3" borderId="4" xfId="0" applyFill="1" applyBorder="1" applyAlignment="1" applyProtection="1">
      <alignment horizontal="left" vertical="top" wrapText="1"/>
      <protection locked="0"/>
    </xf>
    <xf numFmtId="0" fontId="0" fillId="3" borderId="5"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0" xfId="0" applyFill="1" applyBorder="1" applyAlignment="1" applyProtection="1">
      <alignment horizontal="left" vertical="top" wrapText="1"/>
      <protection locked="0"/>
    </xf>
    <xf numFmtId="0" fontId="0" fillId="3" borderId="12" xfId="0" applyFill="1" applyBorder="1" applyAlignment="1" applyProtection="1">
      <alignment horizontal="left" vertical="top" wrapText="1"/>
      <protection locked="0"/>
    </xf>
    <xf numFmtId="0" fontId="0" fillId="3" borderId="6"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6" fillId="0" borderId="1"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3" borderId="1" xfId="0" applyFont="1" applyFill="1" applyBorder="1" applyAlignment="1" applyProtection="1">
      <alignment horizontal="left"/>
      <protection locked="0"/>
    </xf>
    <xf numFmtId="0" fontId="6" fillId="3" borderId="2" xfId="0" applyFont="1" applyFill="1" applyBorder="1" applyAlignment="1" applyProtection="1">
      <alignment horizontal="left"/>
      <protection locked="0"/>
    </xf>
    <xf numFmtId="0" fontId="6" fillId="3" borderId="3" xfId="0" applyFont="1" applyFill="1" applyBorder="1" applyAlignment="1" applyProtection="1">
      <alignment horizontal="left"/>
      <protection locked="0"/>
    </xf>
    <xf numFmtId="164" fontId="6" fillId="3" borderId="1" xfId="0" applyNumberFormat="1" applyFont="1" applyFill="1" applyBorder="1" applyAlignment="1" applyProtection="1">
      <alignment horizontal="left"/>
      <protection locked="0"/>
    </xf>
    <xf numFmtId="164" fontId="6" fillId="3" borderId="3" xfId="0" applyNumberFormat="1" applyFont="1" applyFill="1" applyBorder="1" applyAlignment="1" applyProtection="1">
      <alignment horizontal="left"/>
      <protection locked="0"/>
    </xf>
    <xf numFmtId="0" fontId="11" fillId="0" borderId="0" xfId="0" applyFont="1" applyFill="1" applyBorder="1" applyAlignment="1">
      <alignment horizontal="left" wrapText="1"/>
    </xf>
    <xf numFmtId="0" fontId="11" fillId="0" borderId="7" xfId="0" applyFont="1" applyFill="1" applyBorder="1" applyAlignment="1">
      <alignment horizontal="left"/>
    </xf>
    <xf numFmtId="0" fontId="11" fillId="0" borderId="8" xfId="0" applyFont="1" applyFill="1" applyBorder="1" applyAlignment="1">
      <alignment horizontal="left"/>
    </xf>
    <xf numFmtId="0" fontId="6" fillId="3" borderId="1" xfId="0" applyNumberFormat="1" applyFont="1" applyFill="1" applyBorder="1" applyAlignment="1" applyProtection="1">
      <alignment horizontal="left" wrapText="1"/>
      <protection locked="0"/>
    </xf>
    <xf numFmtId="0" fontId="6" fillId="3" borderId="2" xfId="0" applyNumberFormat="1" applyFont="1" applyFill="1" applyBorder="1" applyAlignment="1" applyProtection="1">
      <alignment horizontal="left" wrapText="1"/>
      <protection locked="0"/>
    </xf>
    <xf numFmtId="0" fontId="6" fillId="3" borderId="3" xfId="0" applyNumberFormat="1" applyFont="1" applyFill="1" applyBorder="1" applyAlignment="1" applyProtection="1">
      <alignment horizontal="left" wrapText="1"/>
      <protection locked="0"/>
    </xf>
    <xf numFmtId="14" fontId="11" fillId="0" borderId="6" xfId="0" applyNumberFormat="1" applyFont="1" applyFill="1" applyBorder="1" applyAlignment="1">
      <alignment horizontal="center" wrapText="1"/>
    </xf>
    <xf numFmtId="14" fontId="11" fillId="0" borderId="7" xfId="0" applyNumberFormat="1" applyFont="1" applyFill="1" applyBorder="1" applyAlignment="1">
      <alignment horizontal="center" wrapText="1"/>
    </xf>
    <xf numFmtId="14" fontId="11" fillId="0" borderId="8" xfId="0" applyNumberFormat="1" applyFont="1" applyFill="1" applyBorder="1" applyAlignment="1">
      <alignment horizontal="center" wrapText="1"/>
    </xf>
    <xf numFmtId="165" fontId="11" fillId="0" borderId="11" xfId="0" applyNumberFormat="1" applyFont="1" applyFill="1" applyBorder="1" applyAlignment="1">
      <alignment horizontal="center" wrapText="1"/>
    </xf>
    <xf numFmtId="165" fontId="11" fillId="0" borderId="4" xfId="0" applyNumberFormat="1" applyFont="1" applyFill="1" applyBorder="1" applyAlignment="1">
      <alignment horizontal="center" wrapText="1"/>
    </xf>
    <xf numFmtId="165" fontId="11" fillId="0" borderId="5" xfId="0" applyNumberFormat="1" applyFont="1" applyFill="1" applyBorder="1" applyAlignment="1">
      <alignment horizontal="center" wrapText="1"/>
    </xf>
    <xf numFmtId="0" fontId="12" fillId="0" borderId="9" xfId="0" applyFont="1" applyBorder="1" applyAlignment="1">
      <alignment horizontal="center"/>
    </xf>
    <xf numFmtId="0" fontId="12" fillId="0" borderId="39"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43" fontId="6" fillId="0" borderId="6" xfId="1" applyFont="1" applyFill="1" applyBorder="1" applyAlignment="1">
      <alignment horizontal="center" vertical="top" wrapText="1" shrinkToFit="1"/>
    </xf>
    <xf numFmtId="0" fontId="22" fillId="0" borderId="8" xfId="0" applyFont="1" applyBorder="1" applyAlignment="1">
      <alignment horizontal="center" vertical="top" wrapText="1" shrinkToFit="1"/>
    </xf>
    <xf numFmtId="0" fontId="12" fillId="0" borderId="37"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36" fillId="0" borderId="1" xfId="0" applyFont="1" applyFill="1" applyBorder="1" applyAlignment="1">
      <alignment horizontal="center"/>
    </xf>
    <xf numFmtId="0" fontId="36" fillId="0" borderId="3" xfId="0" applyFont="1" applyFill="1" applyBorder="1" applyAlignment="1">
      <alignment horizontal="center"/>
    </xf>
    <xf numFmtId="0" fontId="6" fillId="0" borderId="1" xfId="0" applyFont="1" applyFill="1" applyBorder="1" applyAlignment="1">
      <alignment horizontal="center" vertical="top" wrapText="1"/>
    </xf>
    <xf numFmtId="0" fontId="6" fillId="0" borderId="3" xfId="0" applyFont="1" applyFill="1" applyBorder="1" applyAlignment="1">
      <alignment horizontal="center" vertical="top" wrapText="1"/>
    </xf>
    <xf numFmtId="0" fontId="12" fillId="0" borderId="1" xfId="0" applyFont="1" applyFill="1" applyBorder="1" applyAlignment="1">
      <alignment horizontal="center" wrapText="1"/>
    </xf>
    <xf numFmtId="0" fontId="12" fillId="0" borderId="3" xfId="0" applyFont="1" applyFill="1" applyBorder="1" applyAlignment="1">
      <alignment horizontal="center" wrapText="1"/>
    </xf>
    <xf numFmtId="43" fontId="6" fillId="0" borderId="1" xfId="1" applyFont="1" applyFill="1" applyBorder="1" applyAlignment="1">
      <alignment horizontal="center" vertical="top" wrapText="1" shrinkToFit="1"/>
    </xf>
    <xf numFmtId="43" fontId="6" fillId="0" borderId="3" xfId="1" applyFont="1" applyFill="1" applyBorder="1" applyAlignment="1">
      <alignment horizontal="center" vertical="top" wrapText="1" shrinkToFit="1"/>
    </xf>
    <xf numFmtId="0" fontId="12" fillId="0" borderId="1" xfId="0" applyFont="1" applyFill="1" applyBorder="1" applyAlignment="1">
      <alignment horizontal="center"/>
    </xf>
    <xf numFmtId="0" fontId="12" fillId="0" borderId="3" xfId="0" applyFont="1" applyFill="1" applyBorder="1" applyAlignment="1">
      <alignment horizontal="center"/>
    </xf>
    <xf numFmtId="0" fontId="12" fillId="0" borderId="9" xfId="0" applyFont="1" applyFill="1" applyBorder="1" applyAlignment="1">
      <alignment horizontal="center" wrapText="1"/>
    </xf>
    <xf numFmtId="0" fontId="34" fillId="0" borderId="9" xfId="0" applyFont="1" applyBorder="1" applyAlignment="1">
      <alignment horizontal="center" wrapText="1"/>
    </xf>
    <xf numFmtId="43" fontId="15" fillId="0" borderId="1" xfId="1" applyFont="1" applyFill="1" applyBorder="1" applyAlignment="1">
      <alignment horizontal="center" vertical="top" wrapText="1" shrinkToFit="1"/>
    </xf>
    <xf numFmtId="43" fontId="15" fillId="0" borderId="3" xfId="1" applyFont="1" applyFill="1" applyBorder="1" applyAlignment="1">
      <alignment horizontal="center" vertical="top" wrapText="1" shrinkToFit="1"/>
    </xf>
    <xf numFmtId="43" fontId="15" fillId="0" borderId="6" xfId="1" applyFont="1" applyFill="1" applyBorder="1" applyAlignment="1">
      <alignment horizontal="center" vertical="top" wrapText="1" shrinkToFit="1"/>
    </xf>
    <xf numFmtId="0" fontId="0" fillId="0" borderId="8" xfId="0" applyFont="1" applyBorder="1" applyAlignment="1">
      <alignment horizontal="center" vertical="top" wrapText="1" shrinkToFit="1"/>
    </xf>
    <xf numFmtId="0" fontId="24" fillId="0" borderId="0" xfId="0" applyFont="1" applyAlignment="1">
      <alignment horizontal="left" vertical="center" wrapText="1"/>
    </xf>
    <xf numFmtId="0" fontId="36" fillId="0" borderId="1" xfId="0" applyFont="1" applyFill="1" applyBorder="1" applyAlignment="1">
      <alignment horizontal="center" vertical="top" wrapText="1"/>
    </xf>
    <xf numFmtId="0" fontId="36" fillId="0" borderId="3" xfId="0" applyFont="1" applyFill="1" applyBorder="1" applyAlignment="1">
      <alignment horizontal="center" vertical="top" wrapText="1"/>
    </xf>
    <xf numFmtId="0" fontId="36" fillId="0" borderId="10" xfId="0" applyFont="1" applyFill="1" applyBorder="1" applyAlignment="1">
      <alignment horizontal="center" vertical="top" wrapText="1"/>
    </xf>
    <xf numFmtId="0" fontId="36" fillId="0" borderId="12" xfId="0" applyFont="1" applyFill="1" applyBorder="1" applyAlignment="1">
      <alignment horizontal="center" vertical="top" wrapText="1"/>
    </xf>
    <xf numFmtId="0" fontId="22" fillId="0" borderId="8" xfId="0" applyFont="1" applyFill="1" applyBorder="1" applyAlignment="1">
      <alignment horizontal="center" vertical="top" wrapText="1" shrinkToFit="1"/>
    </xf>
    <xf numFmtId="43" fontId="6" fillId="0" borderId="8" xfId="1" applyFont="1" applyFill="1" applyBorder="1" applyAlignment="1">
      <alignment horizontal="center" vertical="top" wrapText="1" shrinkToFit="1"/>
    </xf>
    <xf numFmtId="43" fontId="6" fillId="0" borderId="10" xfId="1" applyFont="1" applyFill="1" applyBorder="1" applyAlignment="1">
      <alignment horizontal="center" vertical="top" wrapText="1" shrinkToFit="1"/>
    </xf>
    <xf numFmtId="43" fontId="6" fillId="0" borderId="12" xfId="1" applyFont="1" applyFill="1" applyBorder="1" applyAlignment="1">
      <alignment horizontal="center" vertical="top" wrapText="1" shrinkToFit="1"/>
    </xf>
    <xf numFmtId="0" fontId="12" fillId="0" borderId="1" xfId="0" applyFont="1" applyBorder="1" applyAlignment="1">
      <alignment horizontal="center"/>
    </xf>
    <xf numFmtId="0" fontId="12" fillId="0" borderId="3" xfId="0" applyFont="1" applyBorder="1" applyAlignment="1">
      <alignment horizontal="center"/>
    </xf>
    <xf numFmtId="0" fontId="12" fillId="0" borderId="9" xfId="0" applyFont="1" applyFill="1" applyBorder="1" applyAlignment="1">
      <alignment horizontal="center"/>
    </xf>
    <xf numFmtId="8" fontId="9" fillId="0" borderId="7" xfId="0" applyNumberFormat="1" applyFont="1" applyFill="1" applyBorder="1" applyAlignment="1">
      <alignment horizontal="center"/>
    </xf>
    <xf numFmtId="0" fontId="2" fillId="0" borderId="0" xfId="0" applyFont="1" applyBorder="1" applyAlignment="1">
      <alignment horizontal="center"/>
    </xf>
    <xf numFmtId="0" fontId="28" fillId="0" borderId="0" xfId="0" applyFont="1" applyBorder="1" applyAlignment="1">
      <alignment horizontal="center"/>
    </xf>
    <xf numFmtId="0" fontId="29" fillId="0" borderId="0" xfId="0" applyFont="1" applyBorder="1" applyAlignment="1">
      <alignment horizontal="center"/>
    </xf>
    <xf numFmtId="0" fontId="14" fillId="0" borderId="0" xfId="0" applyFont="1" applyFill="1" applyAlignment="1">
      <alignment horizontal="left"/>
    </xf>
    <xf numFmtId="43" fontId="14" fillId="0" borderId="0" xfId="1" applyFont="1" applyFill="1" applyAlignment="1">
      <alignment horizontal="left"/>
    </xf>
    <xf numFmtId="0" fontId="16" fillId="0" borderId="10" xfId="0" applyFont="1" applyBorder="1" applyAlignment="1">
      <alignment horizontal="left"/>
    </xf>
    <xf numFmtId="0" fontId="16" fillId="0" borderId="0" xfId="0" applyFont="1" applyBorder="1" applyAlignment="1">
      <alignment horizontal="left"/>
    </xf>
    <xf numFmtId="0" fontId="16" fillId="0" borderId="12" xfId="0" applyFont="1" applyBorder="1" applyAlignment="1">
      <alignment horizontal="left"/>
    </xf>
    <xf numFmtId="0" fontId="7" fillId="2" borderId="1" xfId="0"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left" vertical="center" wrapText="1"/>
      <protection locked="0"/>
    </xf>
  </cellXfs>
  <cellStyles count="15">
    <cellStyle name="Comma" xfId="1" builtinId="3"/>
    <cellStyle name="Comma 2" xfId="6"/>
    <cellStyle name="Comma 2 2" xfId="10"/>
    <cellStyle name="Comma 3" xfId="9"/>
    <cellStyle name="Currency" xfId="2" builtinId="4"/>
    <cellStyle name="Currency 2" xfId="11"/>
    <cellStyle name="Hyperlink" xfId="4" builtinId="8"/>
    <cellStyle name="Normal" xfId="0" builtinId="0"/>
    <cellStyle name="Normal 2" xfId="5"/>
    <cellStyle name="Normal 2 2" xfId="12"/>
    <cellStyle name="Normal 3" xfId="8"/>
    <cellStyle name="Percent" xfId="3" builtinId="5"/>
    <cellStyle name="Percent 2" xfId="7"/>
    <cellStyle name="Percent 2 2" xfId="14"/>
    <cellStyle name="Percent 3" xfId="13"/>
  </cellStyles>
  <dxfs count="9">
    <dxf>
      <numFmt numFmtId="35" formatCode="_(* #,##0.00_);_(* \(#,##0.00\);_(* &quot;-&quot;??_);_(@_)"/>
    </dxf>
    <dxf>
      <numFmt numFmtId="175" formatCode="0;\-0;\-;@"/>
    </dxf>
    <dxf>
      <font>
        <color rgb="FF9C0006"/>
      </font>
      <fill>
        <patternFill>
          <bgColor rgb="FFFFC7CE"/>
        </patternFill>
      </fill>
    </dxf>
    <dxf>
      <numFmt numFmtId="30" formatCode="@"/>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4</xdr:col>
      <xdr:colOff>1467486</xdr:colOff>
      <xdr:row>9</xdr:row>
      <xdr:rowOff>139700</xdr:rowOff>
    </xdr:to>
    <xdr:sp macro="" textlink="">
      <xdr:nvSpPr>
        <xdr:cNvPr id="4" name="TextBox 3"/>
        <xdr:cNvSpPr txBox="1"/>
      </xdr:nvSpPr>
      <xdr:spPr>
        <a:xfrm>
          <a:off x="0" y="937260"/>
          <a:ext cx="8020686" cy="1397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28600" marR="0" indent="-228600" defTabSz="914400" eaLnBrk="1" fontAlgn="auto" latinLnBrk="0" hangingPunct="1">
            <a:lnSpc>
              <a:spcPct val="100000"/>
            </a:lnSpc>
            <a:spcBef>
              <a:spcPts val="0"/>
            </a:spcBef>
            <a:spcAft>
              <a:spcPts val="0"/>
            </a:spcAft>
            <a:buClrTx/>
            <a:buSzTx/>
            <a:buFont typeface="+mj-lt"/>
            <a:buAutoNum type="arabicParenR"/>
            <a:tabLst/>
            <a:defRPr/>
          </a:pPr>
          <a:r>
            <a:rPr lang="en-US" sz="1100" b="0" i="0">
              <a:solidFill>
                <a:schemeClr val="dk1"/>
              </a:solidFill>
              <a:effectLst/>
              <a:latin typeface="+mn-lt"/>
              <a:ea typeface="+mn-ea"/>
              <a:cs typeface="+mn-cs"/>
            </a:rPr>
            <a:t>One workbook is</a:t>
          </a:r>
          <a:r>
            <a:rPr lang="en-US" sz="1100" b="0" i="0" baseline="0">
              <a:solidFill>
                <a:schemeClr val="dk1"/>
              </a:solidFill>
              <a:effectLst/>
              <a:latin typeface="+mn-lt"/>
              <a:ea typeface="+mn-ea"/>
              <a:cs typeface="+mn-cs"/>
            </a:rPr>
            <a:t> required </a:t>
          </a:r>
          <a:r>
            <a:rPr lang="en-US" sz="1100" b="0" i="0">
              <a:solidFill>
                <a:schemeClr val="dk1"/>
              </a:solidFill>
              <a:effectLst/>
              <a:latin typeface="+mn-lt"/>
              <a:ea typeface="+mn-ea"/>
              <a:cs typeface="+mn-cs"/>
            </a:rPr>
            <a:t>for each service center fund (there may be multiple indexes associated with the fund). </a:t>
          </a:r>
          <a:endParaRPr lang="en-US" sz="1100">
            <a:effectLst/>
          </a:endParaRPr>
        </a:p>
        <a:p>
          <a:pPr marL="228600" indent="-228600">
            <a:buFont typeface="+mj-lt"/>
            <a:buAutoNum type="arabicParenR"/>
          </a:pPr>
          <a:r>
            <a:rPr lang="en-US" sz="1100" b="0" i="0" u="none" strike="noStrike">
              <a:solidFill>
                <a:schemeClr val="dk1"/>
              </a:solidFill>
              <a:effectLst/>
              <a:latin typeface="+mn-lt"/>
              <a:ea typeface="+mn-ea"/>
              <a:cs typeface="+mn-cs"/>
            </a:rPr>
            <a:t>This is</a:t>
          </a:r>
          <a:r>
            <a:rPr lang="en-US" sz="1100" b="0" i="0" u="none" strike="noStrike" baseline="0">
              <a:solidFill>
                <a:schemeClr val="dk1"/>
              </a:solidFill>
              <a:effectLst/>
              <a:latin typeface="+mn-lt"/>
              <a:ea typeface="+mn-ea"/>
              <a:cs typeface="+mn-cs"/>
            </a:rPr>
            <a:t> a formula-driven rate development based on user input to drive the rate calculations found on other workbook sheets.</a:t>
          </a:r>
          <a:endParaRPr lang="en-US" sz="1100" b="0" i="0" u="none" strike="noStrike">
            <a:solidFill>
              <a:schemeClr val="dk1"/>
            </a:solidFill>
            <a:effectLst/>
            <a:latin typeface="+mn-lt"/>
            <a:ea typeface="+mn-ea"/>
            <a:cs typeface="+mn-cs"/>
          </a:endParaRPr>
        </a:p>
        <a:p>
          <a:pPr marL="228600" indent="-228600">
            <a:buFont typeface="+mj-lt"/>
            <a:buAutoNum type="arabicParenR"/>
          </a:pPr>
          <a:r>
            <a:rPr lang="en-US" sz="1100" b="0" i="0" u="none" strike="noStrike">
              <a:solidFill>
                <a:schemeClr val="dk1"/>
              </a:solidFill>
              <a:effectLst/>
              <a:latin typeface="+mn-lt"/>
              <a:ea typeface="+mn-ea"/>
              <a:cs typeface="+mn-cs"/>
            </a:rPr>
            <a:t>The yellow workbook tabs contain user input</a:t>
          </a:r>
          <a:r>
            <a:rPr lang="en-US" sz="1100" b="0" i="0" u="none" strike="noStrike" baseline="0">
              <a:solidFill>
                <a:schemeClr val="dk1"/>
              </a:solidFill>
              <a:effectLst/>
              <a:latin typeface="+mn-lt"/>
              <a:ea typeface="+mn-ea"/>
              <a:cs typeface="+mn-cs"/>
            </a:rPr>
            <a:t> fields required </a:t>
          </a:r>
          <a:r>
            <a:rPr lang="en-US" sz="1100" b="0" i="0" u="none" strike="noStrike">
              <a:solidFill>
                <a:schemeClr val="dk1"/>
              </a:solidFill>
              <a:effectLst/>
              <a:latin typeface="+mn-lt"/>
              <a:ea typeface="+mn-ea"/>
              <a:cs typeface="+mn-cs"/>
            </a:rPr>
            <a:t>in the calculation of the Service Center Billing Rates.  Detailed explanations and instructions are included as comments on each sheet.</a:t>
          </a:r>
        </a:p>
        <a:p>
          <a:pPr marL="228600" marR="0" indent="-228600" defTabSz="914400" eaLnBrk="1" fontAlgn="auto" latinLnBrk="0" hangingPunct="1">
            <a:lnSpc>
              <a:spcPct val="100000"/>
            </a:lnSpc>
            <a:spcBef>
              <a:spcPts val="0"/>
            </a:spcBef>
            <a:spcAft>
              <a:spcPts val="0"/>
            </a:spcAft>
            <a:buClrTx/>
            <a:buSzTx/>
            <a:buFont typeface="+mj-lt"/>
            <a:buAutoNum type="arabicParenR"/>
            <a:tabLst/>
            <a:defRPr/>
          </a:pPr>
          <a:r>
            <a:rPr lang="en-US" sz="1100" b="0" i="0">
              <a:solidFill>
                <a:schemeClr val="dk1"/>
              </a:solidFill>
              <a:effectLst/>
              <a:latin typeface="+mn-lt"/>
              <a:ea typeface="+mn-ea"/>
              <a:cs typeface="+mn-cs"/>
            </a:rPr>
            <a:t>The user input cells are highlighted in yellow or orange within the highlighted sheets.</a:t>
          </a:r>
          <a:r>
            <a:rPr lang="en-US" sz="1100" b="0" i="0" baseline="0">
              <a:solidFill>
                <a:schemeClr val="dk1"/>
              </a:solidFill>
              <a:effectLst/>
              <a:latin typeface="+mn-lt"/>
              <a:ea typeface="+mn-ea"/>
              <a:cs typeface="+mn-cs"/>
            </a:rPr>
            <a:t> Non-highlighted cells are locked to input.</a:t>
          </a:r>
          <a:endParaRPr lang="en-US" sz="1100">
            <a:effectLst/>
          </a:endParaRPr>
        </a:p>
        <a:p>
          <a:pPr marL="228600" indent="-228600">
            <a:buFont typeface="+mj-lt"/>
            <a:buAutoNum type="arabicParenR"/>
          </a:pPr>
          <a:r>
            <a:rPr lang="en-US" sz="1100" b="0" i="0" u="none" strike="noStrike">
              <a:solidFill>
                <a:schemeClr val="dk1"/>
              </a:solidFill>
              <a:effectLst/>
              <a:latin typeface="+mn-lt"/>
              <a:ea typeface="+mn-ea"/>
              <a:cs typeface="+mn-cs"/>
            </a:rPr>
            <a:t>Your comments are important to us,</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please include suggestions you may have to improve the</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rate development process or</a:t>
          </a:r>
          <a:r>
            <a:rPr lang="en-US" sz="1100" b="0" i="0" u="none" strike="noStrike" baseline="0">
              <a:solidFill>
                <a:schemeClr val="dk1"/>
              </a:solidFill>
              <a:effectLst/>
              <a:latin typeface="+mn-lt"/>
              <a:ea typeface="+mn-ea"/>
              <a:cs typeface="+mn-cs"/>
            </a:rPr>
            <a:t> workbook </a:t>
          </a:r>
          <a:r>
            <a:rPr lang="en-US" sz="1100" b="0" i="0" u="none" strike="noStrike">
              <a:solidFill>
                <a:schemeClr val="dk1"/>
              </a:solidFill>
              <a:effectLst/>
              <a:latin typeface="+mn-lt"/>
              <a:ea typeface="+mn-ea"/>
              <a:cs typeface="+mn-cs"/>
            </a:rPr>
            <a:t>in the highlighted section of the Department Notes sheet. </a:t>
          </a:r>
          <a:endParaRPr lang="en-US" sz="1100"/>
        </a:p>
      </xdr:txBody>
    </xdr:sp>
    <xdr:clientData/>
  </xdr:twoCellAnchor>
  <xdr:twoCellAnchor>
    <xdr:from>
      <xdr:col>0</xdr:col>
      <xdr:colOff>0</xdr:colOff>
      <xdr:row>11</xdr:row>
      <xdr:rowOff>0</xdr:rowOff>
    </xdr:from>
    <xdr:to>
      <xdr:col>4</xdr:col>
      <xdr:colOff>1480185</xdr:colOff>
      <xdr:row>18</xdr:row>
      <xdr:rowOff>165100</xdr:rowOff>
    </xdr:to>
    <xdr:sp macro="" textlink="">
      <xdr:nvSpPr>
        <xdr:cNvPr id="5" name="TextBox 4"/>
        <xdr:cNvSpPr txBox="1"/>
      </xdr:nvSpPr>
      <xdr:spPr>
        <a:xfrm>
          <a:off x="0" y="2697480"/>
          <a:ext cx="8033385" cy="1925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28600" indent="-228600">
            <a:buFont typeface="+mj-lt"/>
            <a:buAutoNum type="arabicParenR"/>
          </a:pPr>
          <a:r>
            <a:rPr lang="en-US" sz="1100" b="0" i="0" u="none" strike="noStrike">
              <a:solidFill>
                <a:schemeClr val="dk1"/>
              </a:solidFill>
              <a:effectLst/>
              <a:latin typeface="+mn-lt"/>
              <a:ea typeface="+mn-ea"/>
              <a:cs typeface="+mn-cs"/>
            </a:rPr>
            <a:t>Rate Application - C</a:t>
          </a:r>
          <a:r>
            <a:rPr lang="en-US" sz="1100" b="0" i="0">
              <a:solidFill>
                <a:schemeClr val="dk1"/>
              </a:solidFill>
              <a:effectLst/>
              <a:latin typeface="+mn-lt"/>
              <a:ea typeface="+mn-ea"/>
              <a:cs typeface="+mn-cs"/>
            </a:rPr>
            <a:t>ontact</a:t>
          </a:r>
          <a:r>
            <a:rPr lang="en-US" sz="1100" b="0" i="0" baseline="0">
              <a:solidFill>
                <a:schemeClr val="dk1"/>
              </a:solidFill>
              <a:effectLst/>
              <a:latin typeface="+mn-lt"/>
              <a:ea typeface="+mn-ea"/>
              <a:cs typeface="+mn-cs"/>
            </a:rPr>
            <a:t> information, </a:t>
          </a:r>
          <a:r>
            <a:rPr lang="en-US" sz="1100" b="0" i="0">
              <a:solidFill>
                <a:schemeClr val="dk1"/>
              </a:solidFill>
              <a:effectLst/>
              <a:latin typeface="+mn-lt"/>
              <a:ea typeface="+mn-ea"/>
              <a:cs typeface="+mn-cs"/>
            </a:rPr>
            <a:t>pertinent service center information</a:t>
          </a:r>
          <a:r>
            <a:rPr lang="en-US" sz="1100" b="0" i="0" baseline="0">
              <a:solidFill>
                <a:schemeClr val="dk1"/>
              </a:solidFill>
              <a:effectLst/>
              <a:latin typeface="+mn-lt"/>
              <a:ea typeface="+mn-ea"/>
              <a:cs typeface="+mn-cs"/>
            </a:rPr>
            <a:t>, and </a:t>
          </a:r>
          <a:r>
            <a:rPr lang="en-US" sz="1100" b="0" i="0" u="none" strike="noStrike">
              <a:solidFill>
                <a:schemeClr val="dk1"/>
              </a:solidFill>
              <a:effectLst/>
              <a:latin typeface="+mn-lt"/>
              <a:ea typeface="+mn-ea"/>
              <a:cs typeface="+mn-cs"/>
            </a:rPr>
            <a:t>Dean's level approval.</a:t>
          </a:r>
        </a:p>
        <a:p>
          <a:pPr marL="228600" indent="-228600">
            <a:buFont typeface="+mj-lt"/>
            <a:buAutoNum type="arabicParenR"/>
          </a:pPr>
          <a:r>
            <a:rPr lang="en-US" sz="1100" b="0" i="0" u="none" strike="noStrike">
              <a:solidFill>
                <a:schemeClr val="dk1"/>
              </a:solidFill>
              <a:effectLst/>
              <a:latin typeface="+mn-lt"/>
              <a:ea typeface="+mn-ea"/>
              <a:cs typeface="+mn-cs"/>
            </a:rPr>
            <a:t>Information - provides index information used in the rate caluculations.</a:t>
          </a:r>
        </a:p>
        <a:p>
          <a:pPr marL="228600" indent="-228600">
            <a:buFont typeface="+mj-lt"/>
            <a:buAutoNum type="arabicParenR"/>
          </a:pPr>
          <a:r>
            <a:rPr lang="en-US" sz="1100" b="0" i="0" u="none" strike="noStrike">
              <a:solidFill>
                <a:schemeClr val="dk1"/>
              </a:solidFill>
              <a:effectLst/>
              <a:latin typeface="+mn-lt"/>
              <a:ea typeface="+mn-ea"/>
              <a:cs typeface="+mn-cs"/>
            </a:rPr>
            <a:t>Salaries, Operating and Depreciation Expenses - provides salary and benefit</a:t>
          </a:r>
          <a:r>
            <a:rPr lang="en-US" sz="1100" b="0" i="0" u="none" strike="noStrike" baseline="0">
              <a:solidFill>
                <a:schemeClr val="dk1"/>
              </a:solidFill>
              <a:effectLst/>
              <a:latin typeface="+mn-lt"/>
              <a:ea typeface="+mn-ea"/>
              <a:cs typeface="+mn-cs"/>
            </a:rPr>
            <a:t> allocations to each </a:t>
          </a:r>
          <a:r>
            <a:rPr lang="en-US" sz="1100" b="0" i="0" u="none" strike="noStrike">
              <a:solidFill>
                <a:schemeClr val="dk1"/>
              </a:solidFill>
              <a:effectLst/>
              <a:latin typeface="+mn-lt"/>
              <a:ea typeface="+mn-ea"/>
              <a:cs typeface="+mn-cs"/>
            </a:rPr>
            <a:t>service, amount subsidized, and the portion</a:t>
          </a:r>
          <a:r>
            <a:rPr lang="en-US" sz="1100" b="0" i="0" u="none" strike="noStrike" baseline="0">
              <a:solidFill>
                <a:schemeClr val="dk1"/>
              </a:solidFill>
              <a:effectLst/>
              <a:latin typeface="+mn-lt"/>
              <a:ea typeface="+mn-ea"/>
              <a:cs typeface="+mn-cs"/>
            </a:rPr>
            <a:t> of the employee's time not applicable to the service center operations</a:t>
          </a:r>
          <a:r>
            <a:rPr lang="en-US" sz="1100" b="0" i="0" u="none" strike="noStrike">
              <a:solidFill>
                <a:schemeClr val="dk1"/>
              </a:solidFill>
              <a:effectLst/>
              <a:latin typeface="+mn-lt"/>
              <a:ea typeface="+mn-ea"/>
              <a:cs typeface="+mn-cs"/>
            </a:rPr>
            <a:t>.Rate Summary - this is where the rate for each</a:t>
          </a:r>
          <a:r>
            <a:rPr lang="en-US" sz="1100" b="0" i="0" u="none" strike="noStrike" baseline="0">
              <a:solidFill>
                <a:schemeClr val="dk1"/>
              </a:solidFill>
              <a:effectLst/>
              <a:latin typeface="+mn-lt"/>
              <a:ea typeface="+mn-ea"/>
              <a:cs typeface="+mn-cs"/>
            </a:rPr>
            <a:t> service </a:t>
          </a:r>
          <a:r>
            <a:rPr lang="en-US" sz="1100" b="0" i="0" u="none" strike="noStrike">
              <a:solidFill>
                <a:schemeClr val="dk1"/>
              </a:solidFill>
              <a:effectLst/>
              <a:latin typeface="+mn-lt"/>
              <a:ea typeface="+mn-ea"/>
              <a:cs typeface="+mn-cs"/>
            </a:rPr>
            <a:t>is calculated.</a:t>
          </a:r>
          <a:r>
            <a:rPr lang="en-US" sz="1100" b="0" i="0" u="none" strike="noStrike" baseline="0">
              <a:solidFill>
                <a:schemeClr val="dk1"/>
              </a:solidFill>
              <a:effectLst/>
              <a:latin typeface="+mn-lt"/>
              <a:ea typeface="+mn-ea"/>
              <a:cs typeface="+mn-cs"/>
            </a:rPr>
            <a:t> A</a:t>
          </a:r>
          <a:r>
            <a:rPr lang="en-US" sz="1100" b="0" i="0" u="none" strike="noStrike">
              <a:solidFill>
                <a:schemeClr val="dk1"/>
              </a:solidFill>
              <a:effectLst/>
              <a:latin typeface="+mn-lt"/>
              <a:ea typeface="+mn-ea"/>
              <a:cs typeface="+mn-cs"/>
            </a:rPr>
            <a:t>ll amounts are based upon the information provided</a:t>
          </a:r>
          <a:r>
            <a:rPr lang="en-US" sz="1100" b="0" i="0" u="none" strike="noStrike" baseline="0">
              <a:solidFill>
                <a:schemeClr val="dk1"/>
              </a:solidFill>
              <a:effectLst/>
              <a:latin typeface="+mn-lt"/>
              <a:ea typeface="+mn-ea"/>
              <a:cs typeface="+mn-cs"/>
            </a:rPr>
            <a:t> on the yellow tabbed sheets</a:t>
          </a:r>
          <a:r>
            <a:rPr lang="en-US" sz="1100" b="0" i="0" u="none" strike="noStrike">
              <a:solidFill>
                <a:schemeClr val="dk1"/>
              </a:solidFill>
              <a:effectLst/>
              <a:latin typeface="+mn-lt"/>
              <a:ea typeface="+mn-ea"/>
              <a:cs typeface="+mn-cs"/>
            </a:rPr>
            <a:t>.</a:t>
          </a:r>
        </a:p>
        <a:p>
          <a:pPr marL="228600" marR="0" lvl="0" indent="-228600" defTabSz="914400" eaLnBrk="1" fontAlgn="auto" latinLnBrk="0" hangingPunct="1">
            <a:lnSpc>
              <a:spcPct val="100000"/>
            </a:lnSpc>
            <a:spcBef>
              <a:spcPts val="0"/>
            </a:spcBef>
            <a:spcAft>
              <a:spcPts val="0"/>
            </a:spcAft>
            <a:buClrTx/>
            <a:buSzTx/>
            <a:buFont typeface="+mj-lt"/>
            <a:buAutoNum type="arabicParenR"/>
            <a:tabLst/>
            <a:defRPr/>
          </a:pPr>
          <a:r>
            <a:rPr lang="en-US" sz="1100" b="0" i="0" u="none" strike="noStrike">
              <a:solidFill>
                <a:schemeClr val="dk1"/>
              </a:solidFill>
              <a:effectLst/>
              <a:latin typeface="+mn-lt"/>
              <a:ea typeface="+mn-ea"/>
              <a:cs typeface="+mn-cs"/>
            </a:rPr>
            <a:t>Department n</a:t>
          </a:r>
          <a:r>
            <a:rPr lang="en-US" sz="1100" b="0" i="0">
              <a:solidFill>
                <a:schemeClr val="dk1"/>
              </a:solidFill>
              <a:effectLst/>
              <a:latin typeface="+mn-lt"/>
              <a:ea typeface="+mn-ea"/>
              <a:cs typeface="+mn-cs"/>
            </a:rPr>
            <a:t>otes - provided</a:t>
          </a:r>
          <a:r>
            <a:rPr lang="en-US" sz="1100" b="0" i="0" baseline="0">
              <a:solidFill>
                <a:schemeClr val="dk1"/>
              </a:solidFill>
              <a:effectLst/>
              <a:latin typeface="+mn-lt"/>
              <a:ea typeface="+mn-ea"/>
              <a:cs typeface="+mn-cs"/>
            </a:rPr>
            <a:t> for</a:t>
          </a:r>
          <a:r>
            <a:rPr lang="en-US" sz="1100" b="0" i="0">
              <a:solidFill>
                <a:schemeClr val="dk1"/>
              </a:solidFill>
              <a:effectLst/>
              <a:latin typeface="+mn-lt"/>
              <a:ea typeface="+mn-ea"/>
              <a:cs typeface="+mn-cs"/>
            </a:rPr>
            <a:t> any clarifications or explanations</a:t>
          </a:r>
          <a:r>
            <a:rPr lang="en-US" sz="1100" b="0" i="0" baseline="0">
              <a:solidFill>
                <a:schemeClr val="dk1"/>
              </a:solidFill>
              <a:effectLst/>
              <a:latin typeface="+mn-lt"/>
              <a:ea typeface="+mn-ea"/>
              <a:cs typeface="+mn-cs"/>
            </a:rPr>
            <a:t> to help the reviewer</a:t>
          </a:r>
          <a:r>
            <a:rPr lang="en-US" sz="1100" b="0" i="0">
              <a:solidFill>
                <a:schemeClr val="dk1"/>
              </a:solidFill>
              <a:effectLst/>
              <a:latin typeface="+mn-lt"/>
              <a:ea typeface="+mn-ea"/>
              <a:cs typeface="+mn-cs"/>
            </a:rPr>
            <a:t> and the opportunity to provide</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feedback to the Service Center Team.</a:t>
          </a:r>
        </a:p>
        <a:p>
          <a:pPr marL="228600" marR="0" lvl="0" indent="-228600" defTabSz="914400" eaLnBrk="1" fontAlgn="auto" latinLnBrk="0" hangingPunct="1">
            <a:lnSpc>
              <a:spcPct val="100000"/>
            </a:lnSpc>
            <a:spcBef>
              <a:spcPts val="0"/>
            </a:spcBef>
            <a:spcAft>
              <a:spcPts val="0"/>
            </a:spcAft>
            <a:buClrTx/>
            <a:buSzTx/>
            <a:buFont typeface="+mj-lt"/>
            <a:buAutoNum type="arabicParenR"/>
            <a:tabLst/>
            <a:defRPr/>
          </a:pPr>
          <a:r>
            <a:rPr lang="en-US" sz="1100" b="0" i="0">
              <a:solidFill>
                <a:schemeClr val="dk1"/>
              </a:solidFill>
              <a:effectLst/>
              <a:latin typeface="+mn-lt"/>
              <a:ea typeface="+mn-ea"/>
              <a:cs typeface="+mn-cs"/>
            </a:rPr>
            <a:t>Rate Summary - shows a summary of your expenses, and calculated rates.</a:t>
          </a:r>
          <a:endParaRPr lang="en-US" sz="1100" b="0" i="0" u="none" strike="noStrike">
            <a:solidFill>
              <a:schemeClr val="dk1"/>
            </a:solidFill>
            <a:effectLst/>
            <a:latin typeface="+mn-lt"/>
            <a:ea typeface="+mn-ea"/>
            <a:cs typeface="+mn-cs"/>
          </a:endParaRPr>
        </a:p>
        <a:p>
          <a:pPr marL="228600" indent="-228600">
            <a:buFont typeface="+mj-lt"/>
            <a:buAutoNum type="arabicParenR"/>
          </a:pPr>
          <a:r>
            <a:rPr lang="en-US" sz="1100" b="0" i="0" u="none" strike="noStrike">
              <a:solidFill>
                <a:schemeClr val="dk1"/>
              </a:solidFill>
              <a:effectLst/>
              <a:latin typeface="+mn-lt"/>
              <a:ea typeface="+mn-ea"/>
              <a:cs typeface="+mn-cs"/>
            </a:rPr>
            <a:t>Reviewer Notes - for the use of the Service Center Team reviewer.</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61843</xdr:colOff>
      <xdr:row>13</xdr:row>
      <xdr:rowOff>241437</xdr:rowOff>
    </xdr:from>
    <xdr:to>
      <xdr:col>17</xdr:col>
      <xdr:colOff>36443</xdr:colOff>
      <xdr:row>16</xdr:row>
      <xdr:rowOff>260488</xdr:rowOff>
    </xdr:to>
    <xdr:sp macro="" textlink="">
      <xdr:nvSpPr>
        <xdr:cNvPr id="2" name="TextBox 1"/>
        <xdr:cNvSpPr txBox="1"/>
      </xdr:nvSpPr>
      <xdr:spPr>
        <a:xfrm>
          <a:off x="6944691" y="3107220"/>
          <a:ext cx="3221382" cy="7644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*Note: </a:t>
          </a:r>
          <a:r>
            <a:rPr lang="en-US" sz="1100" b="0" i="0" u="none" strike="noStrike">
              <a:solidFill>
                <a:schemeClr val="dk1"/>
              </a:solidFill>
              <a:effectLst/>
              <a:latin typeface="+mn-lt"/>
              <a:ea typeface="+mn-ea"/>
              <a:cs typeface="+mn-cs"/>
            </a:rPr>
            <a:t>If more than 20% of your revenue is from external customers, you will need to have a separate budget set up for that portion of your activity.</a:t>
          </a:r>
          <a:r>
            <a:rPr lang="en-US" b="0"/>
            <a:t> </a:t>
          </a:r>
          <a:endParaRPr lang="en-US" sz="1100" b="0"/>
        </a:p>
      </xdr:txBody>
    </xdr:sp>
    <xdr:clientData/>
  </xdr:twoCellAnchor>
  <mc:AlternateContent xmlns:mc="http://schemas.openxmlformats.org/markup-compatibility/2006">
    <mc:Choice xmlns:a14="http://schemas.microsoft.com/office/drawing/2010/main" Requires="a14">
      <xdr:twoCellAnchor editAs="oneCell">
        <xdr:from>
          <xdr:col>9</xdr:col>
          <xdr:colOff>144780</xdr:colOff>
          <xdr:row>1</xdr:row>
          <xdr:rowOff>45720</xdr:rowOff>
        </xdr:from>
        <xdr:to>
          <xdr:col>10</xdr:col>
          <xdr:colOff>68580</xdr:colOff>
          <xdr:row>1</xdr:row>
          <xdr:rowOff>266700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xdr:row>
          <xdr:rowOff>38100</xdr:rowOff>
        </xdr:from>
        <xdr:to>
          <xdr:col>11</xdr:col>
          <xdr:colOff>137160</xdr:colOff>
          <xdr:row>1</xdr:row>
          <xdr:rowOff>259080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18</xdr:row>
          <xdr:rowOff>30480</xdr:rowOff>
        </xdr:from>
        <xdr:to>
          <xdr:col>6</xdr:col>
          <xdr:colOff>30480</xdr:colOff>
          <xdr:row>18</xdr:row>
          <xdr:rowOff>236220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18</xdr:row>
          <xdr:rowOff>22860</xdr:rowOff>
        </xdr:from>
        <xdr:to>
          <xdr:col>7</xdr:col>
          <xdr:colOff>45720</xdr:colOff>
          <xdr:row>18</xdr:row>
          <xdr:rowOff>228600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22</xdr:row>
          <xdr:rowOff>0</xdr:rowOff>
        </xdr:from>
        <xdr:to>
          <xdr:col>10</xdr:col>
          <xdr:colOff>419100</xdr:colOff>
          <xdr:row>23</xdr:row>
          <xdr:rowOff>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0</xdr:rowOff>
        </xdr:from>
        <xdr:to>
          <xdr:col>11</xdr:col>
          <xdr:colOff>251460</xdr:colOff>
          <xdr:row>23</xdr:row>
          <xdr:rowOff>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44450</xdr:colOff>
      <xdr:row>5</xdr:row>
      <xdr:rowOff>76200</xdr:rowOff>
    </xdr:from>
    <xdr:to>
      <xdr:col>2</xdr:col>
      <xdr:colOff>120650</xdr:colOff>
      <xdr:row>7</xdr:row>
      <xdr:rowOff>66675</xdr:rowOff>
    </xdr:to>
    <xdr:sp macro="" textlink="">
      <xdr:nvSpPr>
        <xdr:cNvPr id="2" name="TextBox 1"/>
        <xdr:cNvSpPr txBox="1"/>
      </xdr:nvSpPr>
      <xdr:spPr>
        <a:xfrm>
          <a:off x="44450" y="1504950"/>
          <a:ext cx="4057650" cy="466725"/>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a:solidFill>
                <a:schemeClr val="dk1"/>
              </a:solidFill>
              <a:effectLst/>
              <a:latin typeface="+mn-lt"/>
              <a:ea typeface="+mn-ea"/>
              <a:cs typeface="+mn-cs"/>
            </a:rPr>
            <a:t>Fill in only yellow</a:t>
          </a:r>
          <a:r>
            <a:rPr lang="en-US" sz="1100" b="0" i="1" baseline="0">
              <a:solidFill>
                <a:schemeClr val="dk1"/>
              </a:solidFill>
              <a:effectLst/>
              <a:latin typeface="+mn-lt"/>
              <a:ea typeface="+mn-ea"/>
              <a:cs typeface="+mn-cs"/>
            </a:rPr>
            <a:t> </a:t>
          </a:r>
          <a:r>
            <a:rPr lang="en-US" sz="1100" b="0" i="1">
              <a:solidFill>
                <a:schemeClr val="dk1"/>
              </a:solidFill>
              <a:effectLst/>
              <a:latin typeface="+mn-lt"/>
              <a:ea typeface="+mn-ea"/>
              <a:cs typeface="+mn-cs"/>
            </a:rPr>
            <a:t>highlighted areas</a:t>
          </a:r>
          <a:endParaRPr lang="en-US" sz="1100">
            <a:effectLst/>
          </a:endParaRPr>
        </a:p>
        <a:p>
          <a:r>
            <a:rPr lang="en-US" sz="1100" b="0" i="1">
              <a:solidFill>
                <a:schemeClr val="dk1"/>
              </a:solidFill>
              <a:effectLst/>
              <a:latin typeface="+mn-lt"/>
              <a:ea typeface="+mn-ea"/>
              <a:cs typeface="+mn-cs"/>
            </a:rPr>
            <a:t>Please include your name and contact information with your note</a:t>
          </a:r>
          <a:r>
            <a:rPr lang="en-US" sz="1100" i="1">
              <a:solidFill>
                <a:schemeClr val="dk1"/>
              </a:solidFill>
              <a:effectLst/>
              <a:latin typeface="+mn-lt"/>
              <a:ea typeface="+mn-ea"/>
              <a:cs typeface="+mn-cs"/>
            </a:rPr>
            <a:t> </a:t>
          </a:r>
          <a:endParaRPr lang="en-US">
            <a:effectLst/>
          </a:endParaRPr>
        </a:p>
      </xdr:txBody>
    </xdr:sp>
    <xdr:clientData/>
  </xdr:twoCellAnchor>
  <xdr:twoCellAnchor>
    <xdr:from>
      <xdr:col>0</xdr:col>
      <xdr:colOff>38100</xdr:colOff>
      <xdr:row>1</xdr:row>
      <xdr:rowOff>50800</xdr:rowOff>
    </xdr:from>
    <xdr:to>
      <xdr:col>3</xdr:col>
      <xdr:colOff>844550</xdr:colOff>
      <xdr:row>4</xdr:row>
      <xdr:rowOff>0</xdr:rowOff>
    </xdr:to>
    <xdr:sp macro="" textlink="">
      <xdr:nvSpPr>
        <xdr:cNvPr id="3" name="TextBox 2"/>
        <xdr:cNvSpPr txBox="1"/>
      </xdr:nvSpPr>
      <xdr:spPr>
        <a:xfrm>
          <a:off x="38100" y="288925"/>
          <a:ext cx="5664200" cy="663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a:solidFill>
                <a:schemeClr val="dk1"/>
              </a:solidFill>
              <a:effectLst/>
              <a:latin typeface="+mn-lt"/>
              <a:ea typeface="+mn-ea"/>
              <a:cs typeface="+mn-cs"/>
            </a:rPr>
            <a:t>Purpose:  To</a:t>
          </a:r>
          <a:r>
            <a:rPr lang="en-US" sz="1100" b="0" i="1" baseline="0">
              <a:solidFill>
                <a:schemeClr val="dk1"/>
              </a:solidFill>
              <a:effectLst/>
              <a:latin typeface="+mn-lt"/>
              <a:ea typeface="+mn-ea"/>
              <a:cs typeface="+mn-cs"/>
            </a:rPr>
            <a:t> provide additional explanation regarding </a:t>
          </a:r>
          <a:r>
            <a:rPr lang="en-US" sz="1100" b="0" i="1">
              <a:solidFill>
                <a:schemeClr val="dk1"/>
              </a:solidFill>
              <a:effectLst/>
              <a:latin typeface="+mn-lt"/>
              <a:ea typeface="+mn-ea"/>
              <a:cs typeface="+mn-cs"/>
            </a:rPr>
            <a:t>how your service center rates were developed</a:t>
          </a:r>
          <a:r>
            <a:rPr lang="en-US" sz="1100" b="0" i="1" baseline="0">
              <a:solidFill>
                <a:schemeClr val="dk1"/>
              </a:solidFill>
              <a:effectLst/>
              <a:latin typeface="+mn-lt"/>
              <a:ea typeface="+mn-ea"/>
              <a:cs typeface="+mn-cs"/>
            </a:rPr>
            <a:t> and other </a:t>
          </a:r>
          <a:r>
            <a:rPr lang="en-US" sz="1100" b="0" i="1">
              <a:solidFill>
                <a:schemeClr val="dk1"/>
              </a:solidFill>
              <a:effectLst/>
              <a:latin typeface="+mn-lt"/>
              <a:ea typeface="+mn-ea"/>
              <a:cs typeface="+mn-cs"/>
            </a:rPr>
            <a:t>information which will help during the review process,</a:t>
          </a:r>
          <a:r>
            <a:rPr lang="en-US" sz="1100" b="0" i="1" baseline="0">
              <a:solidFill>
                <a:schemeClr val="dk1"/>
              </a:solidFill>
              <a:effectLst/>
              <a:latin typeface="+mn-lt"/>
              <a:ea typeface="+mn-ea"/>
              <a:cs typeface="+mn-cs"/>
            </a:rPr>
            <a:t> and to provide </a:t>
          </a:r>
          <a:r>
            <a:rPr lang="en-US" sz="1100" b="0" i="1">
              <a:solidFill>
                <a:schemeClr val="dk1"/>
              </a:solidFill>
              <a:effectLst/>
              <a:latin typeface="+mn-lt"/>
              <a:ea typeface="+mn-ea"/>
              <a:cs typeface="+mn-cs"/>
            </a:rPr>
            <a:t>feedback regarding this workbook and rate development process.</a:t>
          </a:r>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257175</xdr:colOff>
      <xdr:row>56</xdr:row>
      <xdr:rowOff>114300</xdr:rowOff>
    </xdr:from>
    <xdr:to>
      <xdr:col>9</xdr:col>
      <xdr:colOff>733425</xdr:colOff>
      <xdr:row>60</xdr:row>
      <xdr:rowOff>47625</xdr:rowOff>
    </xdr:to>
    <xdr:sp macro="" textlink="">
      <xdr:nvSpPr>
        <xdr:cNvPr id="3" name="TextBox 2"/>
        <xdr:cNvSpPr txBox="1"/>
      </xdr:nvSpPr>
      <xdr:spPr>
        <a:xfrm>
          <a:off x="4457700" y="11563350"/>
          <a:ext cx="4248150" cy="695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Please</a:t>
          </a:r>
          <a:r>
            <a:rPr lang="en-US" sz="1100" baseline="0"/>
            <a:t> list all indexes that support the service center.</a:t>
          </a:r>
        </a:p>
        <a:p>
          <a:r>
            <a:rPr lang="en-US" sz="1100" baseline="0"/>
            <a:t>e.g. Indexes used to support salaries, operating expenses, and capital purchases.</a:t>
          </a:r>
          <a:endParaRPr lang="en-US" sz="1100"/>
        </a:p>
      </xdr:txBody>
    </xdr:sp>
    <xdr:clientData/>
  </xdr:twoCellAnchor>
  <xdr:twoCellAnchor>
    <xdr:from>
      <xdr:col>10</xdr:col>
      <xdr:colOff>182880</xdr:colOff>
      <xdr:row>6</xdr:row>
      <xdr:rowOff>45720</xdr:rowOff>
    </xdr:from>
    <xdr:to>
      <xdr:col>20</xdr:col>
      <xdr:colOff>614680</xdr:colOff>
      <xdr:row>16</xdr:row>
      <xdr:rowOff>87630</xdr:rowOff>
    </xdr:to>
    <xdr:sp macro="" textlink="">
      <xdr:nvSpPr>
        <xdr:cNvPr id="7" name="TextBox 6"/>
        <xdr:cNvSpPr txBox="1"/>
      </xdr:nvSpPr>
      <xdr:spPr>
        <a:xfrm>
          <a:off x="9334500" y="1440180"/>
          <a:ext cx="6680200" cy="215265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b="1" i="1">
              <a:solidFill>
                <a:schemeClr val="dk1"/>
              </a:solidFill>
              <a:effectLst/>
              <a:latin typeface="+mn-lt"/>
              <a:ea typeface="+mn-ea"/>
              <a:cs typeface="+mn-cs"/>
            </a:rPr>
            <a:t>*Note: </a:t>
          </a:r>
          <a:r>
            <a:rPr lang="en-US" sz="1100" b="0" i="1">
              <a:solidFill>
                <a:schemeClr val="dk1"/>
              </a:solidFill>
              <a:effectLst/>
              <a:latin typeface="+mn-lt"/>
              <a:ea typeface="+mn-ea"/>
              <a:cs typeface="+mn-cs"/>
            </a:rPr>
            <a:t>New Service Centers - new</a:t>
          </a:r>
          <a:r>
            <a:rPr lang="en-US" sz="1100" b="0" i="1" baseline="0">
              <a:solidFill>
                <a:schemeClr val="dk1"/>
              </a:solidFill>
              <a:effectLst/>
              <a:latin typeface="+mn-lt"/>
              <a:ea typeface="+mn-ea"/>
              <a:cs typeface="+mn-cs"/>
            </a:rPr>
            <a:t> </a:t>
          </a:r>
          <a:r>
            <a:rPr lang="en-US" sz="1100" b="0" i="1">
              <a:solidFill>
                <a:schemeClr val="dk1"/>
              </a:solidFill>
              <a:effectLst/>
              <a:latin typeface="+mn-lt"/>
              <a:ea typeface="+mn-ea"/>
              <a:cs typeface="+mn-cs"/>
            </a:rPr>
            <a:t>index(s) associated with the same fund number should </a:t>
          </a:r>
          <a:r>
            <a:rPr lang="en-US" sz="1100" b="0" i="1" baseline="0">
              <a:solidFill>
                <a:schemeClr val="dk1"/>
              </a:solidFill>
              <a:effectLst/>
              <a:latin typeface="+mn-lt"/>
              <a:ea typeface="+mn-ea"/>
              <a:cs typeface="+mn-cs"/>
            </a:rPr>
            <a:t>be requested </a:t>
          </a:r>
          <a:r>
            <a:rPr lang="en-US" sz="1100" b="0" i="1">
              <a:solidFill>
                <a:schemeClr val="dk1"/>
              </a:solidFill>
              <a:effectLst/>
              <a:latin typeface="+mn-lt"/>
              <a:ea typeface="+mn-ea"/>
              <a:cs typeface="+mn-cs"/>
            </a:rPr>
            <a:t>from General Accounting after your rate is approved (O</a:t>
          </a:r>
          <a:r>
            <a:rPr lang="en-US" sz="1100" b="0" i="1" baseline="0">
              <a:solidFill>
                <a:schemeClr val="dk1"/>
              </a:solidFill>
              <a:effectLst/>
              <a:latin typeface="+mn-lt"/>
              <a:ea typeface="+mn-ea"/>
              <a:cs typeface="+mn-cs"/>
            </a:rPr>
            <a:t>perating and Equipment Replacement indexes)</a:t>
          </a:r>
          <a:r>
            <a:rPr lang="en-US" sz="1100" b="0" i="1">
              <a:solidFill>
                <a:schemeClr val="dk1"/>
              </a:solidFill>
              <a:effectLst/>
              <a:latin typeface="+mn-lt"/>
              <a:ea typeface="+mn-ea"/>
              <a:cs typeface="+mn-cs"/>
            </a:rPr>
            <a:t>. The Chart V-New fund/Index Request Form is located on the General Accounting web page.</a:t>
          </a:r>
          <a:r>
            <a:rPr lang="en-US" sz="1100" b="0" i="1" baseline="0">
              <a:solidFill>
                <a:schemeClr val="dk1"/>
              </a:solidFill>
              <a:effectLst/>
              <a:latin typeface="+mn-lt"/>
              <a:ea typeface="+mn-ea"/>
              <a:cs typeface="+mn-cs"/>
            </a:rPr>
            <a:t> </a:t>
          </a:r>
          <a:endParaRPr lang="en-US">
            <a:effectLst/>
          </a:endParaRPr>
        </a:p>
        <a:p>
          <a:r>
            <a:rPr lang="en-US" sz="1100" b="1" i="1" baseline="0">
              <a:solidFill>
                <a:schemeClr val="dk1"/>
              </a:solidFill>
              <a:effectLst/>
              <a:latin typeface="+mn-lt"/>
              <a:ea typeface="+mn-ea"/>
              <a:cs typeface="+mn-cs"/>
            </a:rPr>
            <a:t>***Note:</a:t>
          </a:r>
          <a:r>
            <a:rPr lang="en-US" sz="1100" b="0" i="1" baseline="0">
              <a:solidFill>
                <a:schemeClr val="dk1"/>
              </a:solidFill>
              <a:effectLst/>
              <a:latin typeface="+mn-lt"/>
              <a:ea typeface="+mn-ea"/>
              <a:cs typeface="+mn-cs"/>
            </a:rPr>
            <a:t> The ending fund balance in Chart 9 for fiscal years prior to FY19 is found on the Banner Form FGITBAL. Enter the previous fiscal year and your fund number, page down, press F7 to enter the query, enter "4%" in the Account field, and press F8 to execute the query. The ending fund balance is the amount in the Total field at the bottom of the Current Balance column (note that a negative number denotes a positive fund balance and a positive number denotes a negative fund balance). In Chart V, the fund balance will begin with a 9.</a:t>
          </a:r>
          <a:endParaRPr lang="en-US">
            <a:effectLst/>
          </a:endParaRPr>
        </a:p>
        <a:p>
          <a:pPr eaLnBrk="1" fontAlgn="auto" latinLnBrk="0" hangingPunct="1"/>
          <a:r>
            <a:rPr lang="en-US" sz="1100" b="0" i="1">
              <a:solidFill>
                <a:schemeClr val="dk1"/>
              </a:solidFill>
              <a:effectLst/>
              <a:latin typeface="+mn-lt"/>
              <a:ea typeface="+mn-ea"/>
              <a:cs typeface="+mn-cs"/>
            </a:rPr>
            <a:t>If you have questions with any</a:t>
          </a:r>
          <a:r>
            <a:rPr lang="en-US" sz="1100" b="0" i="1" baseline="0">
              <a:solidFill>
                <a:schemeClr val="dk1"/>
              </a:solidFill>
              <a:effectLst/>
              <a:latin typeface="+mn-lt"/>
              <a:ea typeface="+mn-ea"/>
              <a:cs typeface="+mn-cs"/>
            </a:rPr>
            <a:t> of these items, </a:t>
          </a:r>
          <a:r>
            <a:rPr lang="en-US" sz="1100" b="0" i="1">
              <a:solidFill>
                <a:schemeClr val="dk1"/>
              </a:solidFill>
              <a:effectLst/>
              <a:latin typeface="+mn-lt"/>
              <a:ea typeface="+mn-ea"/>
              <a:cs typeface="+mn-cs"/>
            </a:rPr>
            <a:t>please ask your departmental finance person or ui-service-centers@uidaho.edu for assistance. </a:t>
          </a:r>
        </a:p>
        <a:p>
          <a:r>
            <a:rPr lang="en-US" sz="1100" b="1" i="1" baseline="30000">
              <a:solidFill>
                <a:schemeClr val="dk1"/>
              </a:solidFill>
              <a:effectLst/>
              <a:latin typeface="+mn-lt"/>
              <a:ea typeface="+mn-ea"/>
              <a:cs typeface="+mn-cs"/>
            </a:rPr>
            <a:t>†</a:t>
          </a:r>
          <a:r>
            <a:rPr lang="en-US" sz="1100" b="1" i="1">
              <a:solidFill>
                <a:schemeClr val="dk1"/>
              </a:solidFill>
              <a:effectLst/>
              <a:latin typeface="+mn-lt"/>
              <a:ea typeface="+mn-ea"/>
              <a:cs typeface="+mn-cs"/>
            </a:rPr>
            <a:t>Unit</a:t>
          </a:r>
          <a:r>
            <a:rPr lang="en-US" sz="1100" b="0" i="1">
              <a:solidFill>
                <a:schemeClr val="dk1"/>
              </a:solidFill>
              <a:effectLst/>
              <a:latin typeface="+mn-lt"/>
              <a:ea typeface="+mn-ea"/>
              <a:cs typeface="+mn-cs"/>
            </a:rPr>
            <a:t>:</a:t>
          </a:r>
          <a:r>
            <a:rPr lang="en-US" sz="1100" b="0" i="1" baseline="0">
              <a:solidFill>
                <a:schemeClr val="dk1"/>
              </a:solidFill>
              <a:effectLst/>
              <a:latin typeface="+mn-lt"/>
              <a:ea typeface="+mn-ea"/>
              <a:cs typeface="+mn-cs"/>
            </a:rPr>
            <a:t> How </a:t>
          </a:r>
          <a:r>
            <a:rPr lang="en-US" sz="1100" b="0" i="1">
              <a:solidFill>
                <a:schemeClr val="dk1"/>
              </a:solidFill>
              <a:effectLst/>
              <a:latin typeface="+mn-lt"/>
              <a:ea typeface="+mn-ea"/>
              <a:cs typeface="+mn-cs"/>
            </a:rPr>
            <a:t>rate will be</a:t>
          </a:r>
          <a:r>
            <a:rPr lang="en-US" sz="1100" b="0" i="1" baseline="0">
              <a:solidFill>
                <a:schemeClr val="dk1"/>
              </a:solidFill>
              <a:effectLst/>
              <a:latin typeface="+mn-lt"/>
              <a:ea typeface="+mn-ea"/>
              <a:cs typeface="+mn-cs"/>
            </a:rPr>
            <a:t> </a:t>
          </a:r>
          <a:r>
            <a:rPr lang="en-US" sz="1100" b="0" i="1">
              <a:solidFill>
                <a:schemeClr val="dk1"/>
              </a:solidFill>
              <a:effectLst/>
              <a:latin typeface="+mn-lt"/>
              <a:ea typeface="+mn-ea"/>
              <a:cs typeface="+mn-cs"/>
            </a:rPr>
            <a:t>charged (e.g.</a:t>
          </a:r>
          <a:r>
            <a:rPr lang="en-US" sz="1100" b="0" i="1" baseline="0">
              <a:solidFill>
                <a:schemeClr val="dk1"/>
              </a:solidFill>
              <a:effectLst/>
              <a:latin typeface="+mn-lt"/>
              <a:ea typeface="+mn-ea"/>
              <a:cs typeface="+mn-cs"/>
            </a:rPr>
            <a:t> </a:t>
          </a:r>
          <a:r>
            <a:rPr lang="en-US" sz="1100" b="0" i="1">
              <a:solidFill>
                <a:schemeClr val="dk1"/>
              </a:solidFill>
              <a:effectLst/>
              <a:latin typeface="+mn-lt"/>
              <a:ea typeface="+mn-ea"/>
              <a:cs typeface="+mn-cs"/>
            </a:rPr>
            <a:t>hourly, monthly, each, etc</a:t>
          </a:r>
          <a:r>
            <a:rPr lang="en-US" sz="1100" b="1" i="1">
              <a:solidFill>
                <a:schemeClr val="dk1"/>
              </a:solidFill>
              <a:effectLst/>
              <a:latin typeface="+mn-lt"/>
              <a:ea typeface="+mn-ea"/>
              <a:cs typeface="+mn-cs"/>
            </a:rPr>
            <a:t>.</a:t>
          </a:r>
          <a:r>
            <a:rPr lang="en-US" sz="1100" b="0" i="1">
              <a:solidFill>
                <a:schemeClr val="dk1"/>
              </a:solidFill>
              <a:effectLst/>
              <a:latin typeface="+mn-lt"/>
              <a:ea typeface="+mn-ea"/>
              <a:cs typeface="+mn-cs"/>
            </a:rPr>
            <a:t>)</a:t>
          </a:r>
          <a:endParaRPr lang="en-US">
            <a:effectLst/>
          </a:endParaRPr>
        </a:p>
        <a:p>
          <a:r>
            <a:rPr lang="en-US" sz="1100" b="1" i="1" baseline="30000">
              <a:solidFill>
                <a:schemeClr val="dk1"/>
              </a:solidFill>
              <a:effectLst/>
              <a:latin typeface="+mn-lt"/>
              <a:ea typeface="+mn-ea"/>
              <a:cs typeface="+mn-cs"/>
            </a:rPr>
            <a:t>‡ </a:t>
          </a:r>
          <a:r>
            <a:rPr lang="en-US" sz="1100" b="0" i="1">
              <a:solidFill>
                <a:schemeClr val="dk1"/>
              </a:solidFill>
              <a:effectLst/>
              <a:latin typeface="+mn-lt"/>
              <a:ea typeface="+mn-ea"/>
              <a:cs typeface="+mn-cs"/>
            </a:rPr>
            <a:t>Best estimate of # of units expected for the coming fiscal year. </a:t>
          </a:r>
          <a:endParaRPr lang="en-US">
            <a:effectLst/>
          </a:endParaRPr>
        </a:p>
        <a:p>
          <a:pPr eaLnBrk="1" fontAlgn="auto" latinLnBrk="0" hangingPunct="1"/>
          <a:endParaRPr lang="en-US">
            <a:effectLst/>
          </a:endParaRPr>
        </a:p>
      </xdr:txBody>
    </xdr:sp>
    <xdr:clientData/>
  </xdr:twoCellAnchor>
  <xdr:twoCellAnchor>
    <xdr:from>
      <xdr:col>10</xdr:col>
      <xdr:colOff>198120</xdr:colOff>
      <xdr:row>41</xdr:row>
      <xdr:rowOff>106680</xdr:rowOff>
    </xdr:from>
    <xdr:to>
      <xdr:col>19</xdr:col>
      <xdr:colOff>479425</xdr:colOff>
      <xdr:row>48</xdr:row>
      <xdr:rowOff>13971</xdr:rowOff>
    </xdr:to>
    <xdr:sp macro="" textlink="">
      <xdr:nvSpPr>
        <xdr:cNvPr id="8" name="TextBox 7"/>
        <xdr:cNvSpPr txBox="1"/>
      </xdr:nvSpPr>
      <xdr:spPr>
        <a:xfrm>
          <a:off x="9349740" y="8016240"/>
          <a:ext cx="5904865" cy="1400811"/>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baseline="30000">
              <a:solidFill>
                <a:schemeClr val="dk1"/>
              </a:solidFill>
              <a:effectLst/>
              <a:latin typeface="+mn-lt"/>
              <a:ea typeface="+mn-ea"/>
              <a:cs typeface="+mn-cs"/>
            </a:rPr>
            <a:t>††</a:t>
          </a:r>
          <a:r>
            <a:rPr lang="en-US" sz="1100" b="1" i="1">
              <a:solidFill>
                <a:schemeClr val="dk1"/>
              </a:solidFill>
              <a:effectLst/>
              <a:latin typeface="+mn-lt"/>
              <a:ea typeface="+mn-ea"/>
              <a:cs typeface="+mn-cs"/>
            </a:rPr>
            <a:t> Note: </a:t>
          </a:r>
          <a:r>
            <a:rPr lang="en-US" sz="1100" b="0" i="1">
              <a:solidFill>
                <a:schemeClr val="dk1"/>
              </a:solidFill>
              <a:effectLst/>
              <a:latin typeface="+mn-lt"/>
              <a:ea typeface="+mn-ea"/>
              <a:cs typeface="+mn-cs"/>
            </a:rPr>
            <a:t>These reserves are accumulated each year by transferring annual equipment depreciation amount from the operating budget to the</a:t>
          </a:r>
          <a:r>
            <a:rPr lang="en-US" sz="1100" b="0" i="1" baseline="0">
              <a:solidFill>
                <a:schemeClr val="dk1"/>
              </a:solidFill>
              <a:effectLst/>
              <a:latin typeface="+mn-lt"/>
              <a:ea typeface="+mn-ea"/>
              <a:cs typeface="+mn-cs"/>
            </a:rPr>
            <a:t> e</a:t>
          </a:r>
          <a:r>
            <a:rPr lang="en-US" sz="1100" b="0" i="1">
              <a:solidFill>
                <a:schemeClr val="dk1"/>
              </a:solidFill>
              <a:effectLst/>
              <a:latin typeface="+mn-lt"/>
              <a:ea typeface="+mn-ea"/>
              <a:cs typeface="+mn-cs"/>
            </a:rPr>
            <a:t>quipment</a:t>
          </a:r>
          <a:r>
            <a:rPr lang="en-US" sz="1100" b="0" i="1" baseline="0">
              <a:solidFill>
                <a:schemeClr val="dk1"/>
              </a:solidFill>
              <a:effectLst/>
              <a:latin typeface="+mn-lt"/>
              <a:ea typeface="+mn-ea"/>
              <a:cs typeface="+mn-cs"/>
            </a:rPr>
            <a:t> replacement b</a:t>
          </a:r>
          <a:r>
            <a:rPr lang="en-US" sz="1100" b="0" i="1">
              <a:solidFill>
                <a:schemeClr val="dk1"/>
              </a:solidFill>
              <a:effectLst/>
              <a:latin typeface="+mn-lt"/>
              <a:ea typeface="+mn-ea"/>
              <a:cs typeface="+mn-cs"/>
            </a:rPr>
            <a:t>udget. This allows accumulation of funds needed to replace equipment</a:t>
          </a:r>
          <a:r>
            <a:rPr lang="en-US" sz="1100" b="0" i="1" baseline="0">
              <a:solidFill>
                <a:schemeClr val="dk1"/>
              </a:solidFill>
              <a:effectLst/>
              <a:latin typeface="+mn-lt"/>
              <a:ea typeface="+mn-ea"/>
              <a:cs typeface="+mn-cs"/>
            </a:rPr>
            <a:t> over time</a:t>
          </a:r>
          <a:r>
            <a:rPr lang="en-US" sz="1100" b="0" i="1">
              <a:solidFill>
                <a:schemeClr val="dk1"/>
              </a:solidFill>
              <a:effectLst/>
              <a:latin typeface="+mn-lt"/>
              <a:ea typeface="+mn-ea"/>
              <a:cs typeface="+mn-cs"/>
            </a:rPr>
            <a:t>. The annual depreciation amount is included in your rate to allow for this transfer. If you do not have an equipment replacement budget and would like one, you may request one from General Accounting once your Service Center rate has been approved. To do so, you must fill out a Chart V-New fund/Index Request Form which can be found on the General Accounting website.    </a:t>
          </a:r>
          <a:endParaRPr lang="en-US">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15875</xdr:colOff>
      <xdr:row>46</xdr:row>
      <xdr:rowOff>28574</xdr:rowOff>
    </xdr:from>
    <xdr:to>
      <xdr:col>8</xdr:col>
      <xdr:colOff>520700</xdr:colOff>
      <xdr:row>51</xdr:row>
      <xdr:rowOff>0</xdr:rowOff>
    </xdr:to>
    <xdr:sp macro="" textlink="">
      <xdr:nvSpPr>
        <xdr:cNvPr id="4" name="TextBox 3"/>
        <xdr:cNvSpPr txBox="1"/>
      </xdr:nvSpPr>
      <xdr:spPr>
        <a:xfrm>
          <a:off x="15875" y="5197474"/>
          <a:ext cx="9032875" cy="796926"/>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28600" indent="-228600">
            <a:buFont typeface="+mj-lt"/>
            <a:buAutoNum type="arabicParenR"/>
          </a:pPr>
          <a:r>
            <a:rPr lang="en-US" sz="1100" b="0" i="1">
              <a:solidFill>
                <a:schemeClr val="dk1"/>
              </a:solidFill>
              <a:effectLst/>
              <a:latin typeface="+mn-lt"/>
              <a:ea typeface="+mn-ea"/>
              <a:cs typeface="+mn-cs"/>
            </a:rPr>
            <a:t>Please</a:t>
          </a:r>
          <a:r>
            <a:rPr lang="en-US" sz="1100" b="0" i="1" baseline="0">
              <a:solidFill>
                <a:schemeClr val="dk1"/>
              </a:solidFill>
              <a:effectLst/>
              <a:latin typeface="+mn-lt"/>
              <a:ea typeface="+mn-ea"/>
              <a:cs typeface="+mn-cs"/>
            </a:rPr>
            <a:t> use data from your Expense Detail tab, your expense data has been provided for you.</a:t>
          </a:r>
          <a:endParaRPr lang="en-US">
            <a:effectLst/>
          </a:endParaRPr>
        </a:p>
        <a:p>
          <a:pPr marL="228600" indent="-228600">
            <a:buFont typeface="+mj-lt"/>
            <a:buAutoNum type="arabicParenR"/>
          </a:pPr>
          <a:r>
            <a:rPr lang="en-US" sz="1100" b="0" i="1">
              <a:solidFill>
                <a:schemeClr val="dk1"/>
              </a:solidFill>
              <a:effectLst/>
              <a:latin typeface="+mn-lt"/>
              <a:ea typeface="+mn-ea"/>
              <a:cs typeface="+mn-cs"/>
            </a:rPr>
            <a:t>Allocate the percentage of each expense line to the appropriate service(s).</a:t>
          </a:r>
        </a:p>
        <a:p>
          <a:pPr marL="228600" indent="-228600">
            <a:buFont typeface="+mj-lt"/>
            <a:buAutoNum type="arabicParenR"/>
          </a:pPr>
          <a:r>
            <a:rPr lang="en-US" sz="1100" b="0" i="1">
              <a:solidFill>
                <a:schemeClr val="dk1"/>
              </a:solidFill>
              <a:effectLst/>
              <a:latin typeface="+mn-lt"/>
              <a:ea typeface="+mn-ea"/>
              <a:cs typeface="+mn-cs"/>
            </a:rPr>
            <a:t>If there are expenses which belong</a:t>
          </a:r>
          <a:r>
            <a:rPr lang="en-US" sz="1100" b="0" i="1" baseline="0">
              <a:solidFill>
                <a:schemeClr val="dk1"/>
              </a:solidFill>
              <a:effectLst/>
              <a:latin typeface="+mn-lt"/>
              <a:ea typeface="+mn-ea"/>
              <a:cs typeface="+mn-cs"/>
            </a:rPr>
            <a:t> </a:t>
          </a:r>
          <a:r>
            <a:rPr lang="en-US" sz="1100" b="0" i="1">
              <a:solidFill>
                <a:schemeClr val="dk1"/>
              </a:solidFill>
              <a:effectLst/>
              <a:latin typeface="+mn-lt"/>
              <a:ea typeface="+mn-ea"/>
              <a:cs typeface="+mn-cs"/>
            </a:rPr>
            <a:t>to the service but were paid from a different index, please include the expense and allocate to the subsidy column.</a:t>
          </a:r>
          <a:endParaRPr lang="en-US">
            <a:effectLst/>
          </a:endParaRPr>
        </a:p>
        <a:p>
          <a:pPr marL="228600" indent="-228600">
            <a:buFont typeface="+mj-lt"/>
            <a:buAutoNum type="arabicParenR"/>
          </a:pPr>
          <a:r>
            <a:rPr lang="en-US" sz="1100" b="1" i="1">
              <a:solidFill>
                <a:srgbClr val="FF0000"/>
              </a:solidFill>
              <a:effectLst/>
              <a:latin typeface="+mn-lt"/>
              <a:ea typeface="+mn-ea"/>
              <a:cs typeface="+mn-cs"/>
            </a:rPr>
            <a:t>For</a:t>
          </a:r>
          <a:r>
            <a:rPr lang="en-US" sz="1100" b="1" i="1" baseline="0">
              <a:solidFill>
                <a:srgbClr val="FF0000"/>
              </a:solidFill>
              <a:effectLst/>
              <a:latin typeface="+mn-lt"/>
              <a:ea typeface="+mn-ea"/>
              <a:cs typeface="+mn-cs"/>
            </a:rPr>
            <a:t> additional lines, u</a:t>
          </a:r>
          <a:r>
            <a:rPr lang="en-US" sz="1100" b="1" i="1">
              <a:solidFill>
                <a:srgbClr val="FF0000"/>
              </a:solidFill>
              <a:effectLst/>
              <a:latin typeface="+mn-lt"/>
              <a:ea typeface="+mn-ea"/>
              <a:cs typeface="+mn-cs"/>
            </a:rPr>
            <a:t>nhide</a:t>
          </a:r>
          <a:r>
            <a:rPr lang="en-US" sz="1100" b="1" i="1" baseline="0">
              <a:solidFill>
                <a:srgbClr val="FF0000"/>
              </a:solidFill>
              <a:effectLst/>
              <a:latin typeface="+mn-lt"/>
              <a:ea typeface="+mn-ea"/>
              <a:cs typeface="+mn-cs"/>
            </a:rPr>
            <a:t> rows 67-124</a:t>
          </a:r>
          <a:r>
            <a:rPr lang="en-US" sz="1100" b="0" i="1" baseline="0">
              <a:solidFill>
                <a:schemeClr val="dk1"/>
              </a:solidFill>
              <a:effectLst/>
              <a:latin typeface="+mn-lt"/>
              <a:ea typeface="+mn-ea"/>
              <a:cs typeface="+mn-cs"/>
            </a:rPr>
            <a:t>. </a:t>
          </a:r>
          <a:endParaRPr lang="en-US">
            <a:effectLst/>
          </a:endParaRPr>
        </a:p>
        <a:p>
          <a:pPr marL="228600" indent="-228600">
            <a:buFont typeface="+mj-lt"/>
            <a:buAutoNum type="arabicParenR"/>
          </a:pPr>
          <a:endParaRPr lang="en-US" sz="1100"/>
        </a:p>
      </xdr:txBody>
    </xdr:sp>
    <xdr:clientData/>
  </xdr:twoCellAnchor>
  <xdr:twoCellAnchor>
    <xdr:from>
      <xdr:col>0</xdr:col>
      <xdr:colOff>44450</xdr:colOff>
      <xdr:row>129</xdr:row>
      <xdr:rowOff>69850</xdr:rowOff>
    </xdr:from>
    <xdr:to>
      <xdr:col>8</xdr:col>
      <xdr:colOff>644525</xdr:colOff>
      <xdr:row>135</xdr:row>
      <xdr:rowOff>393700</xdr:rowOff>
    </xdr:to>
    <xdr:sp macro="" textlink="">
      <xdr:nvSpPr>
        <xdr:cNvPr id="5" name="TextBox 4"/>
        <xdr:cNvSpPr txBox="1"/>
      </xdr:nvSpPr>
      <xdr:spPr>
        <a:xfrm>
          <a:off x="44450" y="9829800"/>
          <a:ext cx="9140825" cy="133350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r>
            <a:rPr lang="en-US" sz="1100" b="1" i="0" u="sng">
              <a:solidFill>
                <a:schemeClr val="dk1"/>
              </a:solidFill>
              <a:effectLst/>
              <a:latin typeface="+mn-lt"/>
              <a:ea typeface="+mn-ea"/>
              <a:cs typeface="+mn-cs"/>
            </a:rPr>
            <a:t>Instructions:</a:t>
          </a:r>
          <a:endParaRPr lang="en-US" sz="1100" b="1" i="0" u="sng">
            <a:effectLst/>
          </a:endParaRPr>
        </a:p>
        <a:p>
          <a:pPr marL="228600" marR="0" lvl="0" indent="-228600" defTabSz="914400" eaLnBrk="1" fontAlgn="auto" latinLnBrk="0" hangingPunct="1">
            <a:lnSpc>
              <a:spcPct val="100000"/>
            </a:lnSpc>
            <a:spcBef>
              <a:spcPts val="0"/>
            </a:spcBef>
            <a:spcAft>
              <a:spcPts val="0"/>
            </a:spcAft>
            <a:buClrTx/>
            <a:buSzTx/>
            <a:buFont typeface="+mj-lt"/>
            <a:buAutoNum type="arabicParenR"/>
            <a:tabLst/>
            <a:defRPr/>
          </a:pPr>
          <a:r>
            <a:rPr lang="en-US" sz="1100" b="0" i="1">
              <a:solidFill>
                <a:schemeClr val="dk1"/>
              </a:solidFill>
              <a:effectLst/>
              <a:latin typeface="+mn-lt"/>
              <a:ea typeface="+mn-ea"/>
              <a:cs typeface="+mn-cs"/>
            </a:rPr>
            <a:t>Select</a:t>
          </a:r>
          <a:r>
            <a:rPr lang="en-US" sz="1100" b="0" i="1" baseline="0">
              <a:solidFill>
                <a:schemeClr val="dk1"/>
              </a:solidFill>
              <a:effectLst/>
              <a:latin typeface="+mn-lt"/>
              <a:ea typeface="+mn-ea"/>
              <a:cs typeface="+mn-cs"/>
            </a:rPr>
            <a:t> Service Center equipment from the Equipment tab provided in this workbook for you, and enter the relevant data in this section.</a:t>
          </a:r>
        </a:p>
        <a:p>
          <a:pPr marL="228600" marR="0" lvl="0" indent="-228600" defTabSz="914400" eaLnBrk="1" fontAlgn="auto" latinLnBrk="0" hangingPunct="1">
            <a:lnSpc>
              <a:spcPct val="100000"/>
            </a:lnSpc>
            <a:spcBef>
              <a:spcPts val="0"/>
            </a:spcBef>
            <a:spcAft>
              <a:spcPts val="0"/>
            </a:spcAft>
            <a:buClrTx/>
            <a:buSzTx/>
            <a:buFont typeface="+mj-lt"/>
            <a:buAutoNum type="arabicParenR"/>
            <a:tabLst/>
            <a:defRPr/>
          </a:pPr>
          <a:r>
            <a:rPr lang="en-US" sz="1100" b="0" i="1">
              <a:solidFill>
                <a:schemeClr val="dk1"/>
              </a:solidFill>
              <a:effectLst/>
              <a:latin typeface="+mn-lt"/>
              <a:ea typeface="+mn-ea"/>
              <a:cs typeface="+mn-cs"/>
            </a:rPr>
            <a:t>Allocate the % of use for</a:t>
          </a:r>
          <a:r>
            <a:rPr lang="en-US" sz="1100" b="0" i="1" baseline="0">
              <a:solidFill>
                <a:schemeClr val="dk1"/>
              </a:solidFill>
              <a:effectLst/>
              <a:latin typeface="+mn-lt"/>
              <a:ea typeface="+mn-ea"/>
              <a:cs typeface="+mn-cs"/>
            </a:rPr>
            <a:t> </a:t>
          </a:r>
          <a:r>
            <a:rPr lang="en-US" sz="1100" b="0" i="1">
              <a:solidFill>
                <a:schemeClr val="dk1"/>
              </a:solidFill>
              <a:effectLst/>
              <a:latin typeface="+mn-lt"/>
              <a:ea typeface="+mn-ea"/>
              <a:cs typeface="+mn-cs"/>
            </a:rPr>
            <a:t>each piece of equipment listed to each service</a:t>
          </a:r>
          <a:r>
            <a:rPr lang="en-US" sz="1100" b="0" i="1" baseline="0">
              <a:solidFill>
                <a:schemeClr val="dk1"/>
              </a:solidFill>
              <a:effectLst/>
              <a:latin typeface="+mn-lt"/>
              <a:ea typeface="+mn-ea"/>
              <a:cs typeface="+mn-cs"/>
            </a:rPr>
            <a:t> and subsidy (if used for service center but not calculated in rate), or if unallowable* enter 100% in the Unallowable Equipment column. </a:t>
          </a:r>
          <a:r>
            <a:rPr lang="en-US" sz="1100" i="1">
              <a:solidFill>
                <a:schemeClr val="dk1"/>
              </a:solidFill>
              <a:effectLst/>
              <a:latin typeface="+mn-lt"/>
              <a:ea typeface="+mn-ea"/>
              <a:cs typeface="+mn-cs"/>
            </a:rPr>
            <a:t>*</a:t>
          </a:r>
          <a:r>
            <a:rPr lang="en-US" sz="1100" b="1" i="1">
              <a:solidFill>
                <a:schemeClr val="dk1"/>
              </a:solidFill>
              <a:effectLst/>
              <a:latin typeface="+mn-lt"/>
              <a:ea typeface="+mn-ea"/>
              <a:cs typeface="+mn-cs"/>
            </a:rPr>
            <a:t>Note</a:t>
          </a:r>
          <a:r>
            <a:rPr lang="en-US" sz="1100" i="1">
              <a:solidFill>
                <a:schemeClr val="dk1"/>
              </a:solidFill>
              <a:effectLst/>
              <a:latin typeface="+mn-lt"/>
              <a:ea typeface="+mn-ea"/>
              <a:cs typeface="+mn-cs"/>
            </a:rPr>
            <a:t>: equipment is considered unallowable if originally purchased with Grant or other Federal</a:t>
          </a:r>
          <a:r>
            <a:rPr lang="en-US" sz="1100" i="1" baseline="0">
              <a:solidFill>
                <a:schemeClr val="dk1"/>
              </a:solidFill>
              <a:effectLst/>
              <a:latin typeface="+mn-lt"/>
              <a:ea typeface="+mn-ea"/>
              <a:cs typeface="+mn-cs"/>
            </a:rPr>
            <a:t> funds</a:t>
          </a:r>
          <a:r>
            <a:rPr lang="en-US" sz="1100" i="1">
              <a:solidFill>
                <a:schemeClr val="dk1"/>
              </a:solidFill>
              <a:effectLst/>
              <a:latin typeface="+mn-lt"/>
              <a:ea typeface="+mn-ea"/>
              <a:cs typeface="+mn-cs"/>
            </a:rPr>
            <a:t>. The equipment</a:t>
          </a:r>
          <a:r>
            <a:rPr lang="en-US" sz="1100" i="1" baseline="0">
              <a:solidFill>
                <a:schemeClr val="dk1"/>
              </a:solidFill>
              <a:effectLst/>
              <a:latin typeface="+mn-lt"/>
              <a:ea typeface="+mn-ea"/>
              <a:cs typeface="+mn-cs"/>
            </a:rPr>
            <a:t> may be used in the service center, but depreciation expense may not be claimed.</a:t>
          </a:r>
          <a:endParaRPr lang="en-US" i="1">
            <a:effectLst/>
          </a:endParaRPr>
        </a:p>
        <a:p>
          <a:pPr marL="228600" indent="-228600">
            <a:buFont typeface="+mj-lt"/>
            <a:buAutoNum type="arabicParenR"/>
          </a:pPr>
          <a:r>
            <a:rPr lang="en-US" sz="1100" b="0" i="1">
              <a:solidFill>
                <a:schemeClr val="dk1"/>
              </a:solidFill>
              <a:effectLst/>
              <a:latin typeface="+mn-lt"/>
              <a:ea typeface="+mn-ea"/>
              <a:cs typeface="+mn-cs"/>
            </a:rPr>
            <a:t>Fill in only yellow highlighted cells.</a:t>
          </a:r>
          <a:endParaRPr lang="en-US" i="1">
            <a:effectLst/>
          </a:endParaRPr>
        </a:p>
        <a:p>
          <a:pPr marL="228600" indent="-228600">
            <a:buFont typeface="+mj-lt"/>
            <a:buAutoNum type="arabicParenR"/>
          </a:pPr>
          <a:r>
            <a:rPr lang="en-US" sz="1100" b="1" i="1">
              <a:solidFill>
                <a:srgbClr val="FF0000"/>
              </a:solidFill>
              <a:effectLst/>
              <a:latin typeface="+mn-lt"/>
              <a:ea typeface="+mn-ea"/>
              <a:cs typeface="+mn-cs"/>
            </a:rPr>
            <a:t>Additional rows can be unhidden (rows 145-248) as needed</a:t>
          </a:r>
          <a:r>
            <a:rPr lang="en-US" sz="1100" b="0" i="1">
              <a:solidFill>
                <a:schemeClr val="dk1"/>
              </a:solidFill>
              <a:effectLst/>
              <a:latin typeface="+mn-lt"/>
              <a:ea typeface="+mn-ea"/>
              <a:cs typeface="+mn-cs"/>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3854449</xdr:colOff>
      <xdr:row>31</xdr:row>
      <xdr:rowOff>28575</xdr:rowOff>
    </xdr:from>
    <xdr:to>
      <xdr:col>5</xdr:col>
      <xdr:colOff>800099</xdr:colOff>
      <xdr:row>33</xdr:row>
      <xdr:rowOff>123825</xdr:rowOff>
    </xdr:to>
    <xdr:sp macro="" textlink="">
      <xdr:nvSpPr>
        <xdr:cNvPr id="2" name="TextBox 1"/>
        <xdr:cNvSpPr txBox="1"/>
      </xdr:nvSpPr>
      <xdr:spPr>
        <a:xfrm>
          <a:off x="3854449" y="6486525"/>
          <a:ext cx="4994275"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a:t>
          </a:r>
          <a:r>
            <a:rPr lang="en-US" sz="1100"/>
            <a:t>: R</a:t>
          </a:r>
          <a:r>
            <a:rPr lang="en-US" sz="1100" baseline="0"/>
            <a:t>ates may be slightly rounded to simplify rate schedules and billings.</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47625</xdr:colOff>
      <xdr:row>17</xdr:row>
      <xdr:rowOff>114300</xdr:rowOff>
    </xdr:from>
    <xdr:to>
      <xdr:col>6</xdr:col>
      <xdr:colOff>2641600</xdr:colOff>
      <xdr:row>20</xdr:row>
      <xdr:rowOff>66675</xdr:rowOff>
    </xdr:to>
    <xdr:sp macro="" textlink="">
      <xdr:nvSpPr>
        <xdr:cNvPr id="2" name="TextBox 1"/>
        <xdr:cNvSpPr txBox="1"/>
      </xdr:nvSpPr>
      <xdr:spPr>
        <a:xfrm>
          <a:off x="5553075" y="3743325"/>
          <a:ext cx="2593975"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a:solidFill>
                <a:schemeClr val="dk1"/>
              </a:solidFill>
              <a:effectLst/>
              <a:latin typeface="+mn-lt"/>
              <a:ea typeface="+mn-ea"/>
              <a:cs typeface="+mn-cs"/>
            </a:rPr>
            <a:t>Capital equipment you intend to purchase</a:t>
          </a:r>
          <a:r>
            <a:rPr lang="en-US" sz="1100" b="0" i="1" baseline="0">
              <a:solidFill>
                <a:schemeClr val="dk1"/>
              </a:solidFill>
              <a:effectLst/>
              <a:latin typeface="+mn-lt"/>
              <a:ea typeface="+mn-ea"/>
              <a:cs typeface="+mn-cs"/>
            </a:rPr>
            <a:t> </a:t>
          </a:r>
          <a:r>
            <a:rPr lang="en-US" sz="1100" b="0" i="1">
              <a:solidFill>
                <a:schemeClr val="dk1"/>
              </a:solidFill>
              <a:effectLst/>
              <a:latin typeface="+mn-lt"/>
              <a:ea typeface="+mn-ea"/>
              <a:cs typeface="+mn-cs"/>
            </a:rPr>
            <a:t>during the</a:t>
          </a:r>
          <a:r>
            <a:rPr lang="en-US" sz="1100" b="0" i="1" baseline="0">
              <a:solidFill>
                <a:schemeClr val="dk1"/>
              </a:solidFill>
              <a:effectLst/>
              <a:latin typeface="+mn-lt"/>
              <a:ea typeface="+mn-ea"/>
              <a:cs typeface="+mn-cs"/>
            </a:rPr>
            <a:t> current fiscal year f</a:t>
          </a:r>
          <a:r>
            <a:rPr lang="en-US" sz="1100" b="0" i="1">
              <a:solidFill>
                <a:schemeClr val="dk1"/>
              </a:solidFill>
              <a:effectLst/>
              <a:latin typeface="+mn-lt"/>
              <a:ea typeface="+mn-ea"/>
              <a:cs typeface="+mn-cs"/>
            </a:rPr>
            <a:t>rom the Capital equipment replacement index.</a:t>
          </a:r>
          <a:endParaRPr lang="en-US">
            <a:effectLst/>
          </a:endParaRPr>
        </a:p>
      </xdr:txBody>
    </xdr:sp>
    <xdr:clientData/>
  </xdr:twoCellAnchor>
  <xdr:twoCellAnchor>
    <xdr:from>
      <xdr:col>3</xdr:col>
      <xdr:colOff>19050</xdr:colOff>
      <xdr:row>9</xdr:row>
      <xdr:rowOff>184150</xdr:rowOff>
    </xdr:from>
    <xdr:to>
      <xdr:col>5</xdr:col>
      <xdr:colOff>330200</xdr:colOff>
      <xdr:row>46</xdr:row>
      <xdr:rowOff>101600</xdr:rowOff>
    </xdr:to>
    <xdr:cxnSp macro="">
      <xdr:nvCxnSpPr>
        <xdr:cNvPr id="4" name="Straight Arrow Connector 3"/>
        <xdr:cNvCxnSpPr/>
      </xdr:nvCxnSpPr>
      <xdr:spPr>
        <a:xfrm flipV="1">
          <a:off x="4121150" y="1574800"/>
          <a:ext cx="1593850" cy="2247900"/>
        </a:xfrm>
        <a:prstGeom prst="straightConnector1">
          <a:avLst/>
        </a:prstGeom>
        <a:ln>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123825</xdr:colOff>
      <xdr:row>4</xdr:row>
      <xdr:rowOff>104775</xdr:rowOff>
    </xdr:from>
    <xdr:to>
      <xdr:col>12</xdr:col>
      <xdr:colOff>53975</xdr:colOff>
      <xdr:row>9</xdr:row>
      <xdr:rowOff>104775</xdr:rowOff>
    </xdr:to>
    <xdr:sp macro="" textlink="">
      <xdr:nvSpPr>
        <xdr:cNvPr id="5" name="TextBox 4"/>
        <xdr:cNvSpPr txBox="1"/>
      </xdr:nvSpPr>
      <xdr:spPr>
        <a:xfrm>
          <a:off x="10048875" y="762000"/>
          <a:ext cx="3111500"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solidFill>
                <a:schemeClr val="dk1"/>
              </a:solidFill>
              <a:effectLst/>
              <a:latin typeface="+mn-lt"/>
              <a:ea typeface="+mn-ea"/>
              <a:cs typeface="+mn-cs"/>
            </a:rPr>
            <a:t>** Note</a:t>
          </a:r>
          <a:r>
            <a:rPr lang="en-US" sz="1100" b="0" i="1">
              <a:solidFill>
                <a:schemeClr val="dk1"/>
              </a:solidFill>
              <a:effectLst/>
              <a:latin typeface="+mn-lt"/>
              <a:ea typeface="+mn-ea"/>
              <a:cs typeface="+mn-cs"/>
            </a:rPr>
            <a:t>: Transfers from the operating index to the capital equipment replacement index are made using a BTLS journal type.</a:t>
          </a:r>
          <a:r>
            <a:rPr lang="en-US" sz="1100" i="1">
              <a:solidFill>
                <a:schemeClr val="dk1"/>
              </a:solidFill>
              <a:effectLst/>
              <a:latin typeface="+mn-lt"/>
              <a:ea typeface="+mn-ea"/>
              <a:cs typeface="+mn-cs"/>
            </a:rPr>
            <a:t> </a:t>
          </a:r>
          <a:r>
            <a:rPr lang="en-US" sz="1100" b="0" i="1">
              <a:solidFill>
                <a:schemeClr val="dk1"/>
              </a:solidFill>
              <a:effectLst/>
              <a:latin typeface="+mn-lt"/>
              <a:ea typeface="+mn-ea"/>
              <a:cs typeface="+mn-cs"/>
            </a:rPr>
            <a:t>Both indexes share the same fund</a:t>
          </a:r>
          <a:r>
            <a:rPr lang="en-US" sz="1100" b="0" i="1" baseline="0">
              <a:solidFill>
                <a:schemeClr val="dk1"/>
              </a:solidFill>
              <a:effectLst/>
              <a:latin typeface="+mn-lt"/>
              <a:ea typeface="+mn-ea"/>
              <a:cs typeface="+mn-cs"/>
            </a:rPr>
            <a:t> therefore a</a:t>
          </a:r>
          <a:r>
            <a:rPr lang="en-US" sz="1100" b="0" i="1">
              <a:solidFill>
                <a:schemeClr val="dk1"/>
              </a:solidFill>
              <a:effectLst/>
              <a:latin typeface="+mn-lt"/>
              <a:ea typeface="+mn-ea"/>
              <a:cs typeface="+mn-cs"/>
            </a:rPr>
            <a:t> funds transfer is not necessary.</a:t>
          </a:r>
          <a:r>
            <a:rPr lang="en-US" sz="1100" i="1">
              <a:solidFill>
                <a:schemeClr val="dk1"/>
              </a:solidFill>
              <a:effectLst/>
              <a:latin typeface="+mn-lt"/>
              <a:ea typeface="+mn-ea"/>
              <a:cs typeface="+mn-cs"/>
            </a:rPr>
            <a:t> Please ask your departmental finance</a:t>
          </a:r>
          <a:r>
            <a:rPr lang="en-US" sz="1100" i="1" baseline="0">
              <a:solidFill>
                <a:schemeClr val="dk1"/>
              </a:solidFill>
              <a:effectLst/>
              <a:latin typeface="+mn-lt"/>
              <a:ea typeface="+mn-ea"/>
              <a:cs typeface="+mn-cs"/>
            </a:rPr>
            <a:t> person for assistance.</a:t>
          </a:r>
          <a:endParaRPr lang="en-US" sz="1050">
            <a:effectLst/>
          </a:endParaRPr>
        </a:p>
        <a:p>
          <a:endParaRPr lang="en-US" sz="1050"/>
        </a:p>
      </xdr:txBody>
    </xdr:sp>
    <xdr:clientData/>
  </xdr:twoCellAnchor>
  <xdr:twoCellAnchor>
    <xdr:from>
      <xdr:col>0</xdr:col>
      <xdr:colOff>127000</xdr:colOff>
      <xdr:row>51</xdr:row>
      <xdr:rowOff>57150</xdr:rowOff>
    </xdr:from>
    <xdr:to>
      <xdr:col>3</xdr:col>
      <xdr:colOff>381000</xdr:colOff>
      <xdr:row>55</xdr:row>
      <xdr:rowOff>69850</xdr:rowOff>
    </xdr:to>
    <xdr:sp macro="" textlink="">
      <xdr:nvSpPr>
        <xdr:cNvPr id="6" name="TextBox 5"/>
        <xdr:cNvSpPr txBox="1"/>
      </xdr:nvSpPr>
      <xdr:spPr>
        <a:xfrm>
          <a:off x="127000" y="5607050"/>
          <a:ext cx="44577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a:solidFill>
                <a:schemeClr val="dk1"/>
              </a:solidFill>
              <a:effectLst/>
              <a:latin typeface="+mn-lt"/>
              <a:ea typeface="+mn-ea"/>
              <a:cs typeface="+mn-cs"/>
            </a:rPr>
            <a:t>*</a:t>
          </a:r>
          <a:r>
            <a:rPr lang="en-US" sz="1100" b="1" i="1">
              <a:solidFill>
                <a:schemeClr val="dk1"/>
              </a:solidFill>
              <a:effectLst/>
              <a:latin typeface="+mn-lt"/>
              <a:ea typeface="+mn-ea"/>
              <a:cs typeface="+mn-cs"/>
            </a:rPr>
            <a:t>NOTE:</a:t>
          </a:r>
          <a:r>
            <a:rPr lang="en-US" sz="1100" b="0" i="1">
              <a:solidFill>
                <a:schemeClr val="dk1"/>
              </a:solidFill>
              <a:effectLst/>
              <a:latin typeface="+mn-lt"/>
              <a:ea typeface="+mn-ea"/>
              <a:cs typeface="+mn-cs"/>
            </a:rPr>
            <a:t> for </a:t>
          </a:r>
          <a:r>
            <a:rPr lang="en-US" sz="1100" b="1" i="1">
              <a:solidFill>
                <a:schemeClr val="dk1"/>
              </a:solidFill>
              <a:effectLst/>
              <a:latin typeface="+mn-lt"/>
              <a:ea typeface="+mn-ea"/>
              <a:cs typeface="+mn-cs"/>
            </a:rPr>
            <a:t>new</a:t>
          </a:r>
          <a:r>
            <a:rPr lang="en-US" sz="1100" b="0" i="1">
              <a:solidFill>
                <a:schemeClr val="dk1"/>
              </a:solidFill>
              <a:effectLst/>
              <a:latin typeface="+mn-lt"/>
              <a:ea typeface="+mn-ea"/>
              <a:cs typeface="+mn-cs"/>
            </a:rPr>
            <a:t> Service center applications: one time only, you may transfer all available carry forward to your capital index up to the total acquisition cost of your allowable equipment. </a:t>
          </a:r>
          <a:r>
            <a:rPr lang="en-US" sz="1100" i="1">
              <a:solidFill>
                <a:schemeClr val="dk1"/>
              </a:solidFill>
              <a:effectLst/>
              <a:latin typeface="+mn-lt"/>
              <a:ea typeface="+mn-ea"/>
              <a:cs typeface="+mn-cs"/>
            </a:rPr>
            <a:t> </a:t>
          </a:r>
          <a:endParaRPr lang="en-US">
            <a:effectLst/>
          </a:endParaRPr>
        </a:p>
      </xdr:txBody>
    </xdr:sp>
    <xdr:clientData/>
  </xdr:twoCellAnchor>
  <xdr:twoCellAnchor>
    <xdr:from>
      <xdr:col>3</xdr:col>
      <xdr:colOff>19050</xdr:colOff>
      <xdr:row>9</xdr:row>
      <xdr:rowOff>177800</xdr:rowOff>
    </xdr:from>
    <xdr:to>
      <xdr:col>5</xdr:col>
      <xdr:colOff>317500</xdr:colOff>
      <xdr:row>51</xdr:row>
      <xdr:rowOff>292100</xdr:rowOff>
    </xdr:to>
    <xdr:cxnSp macro="">
      <xdr:nvCxnSpPr>
        <xdr:cNvPr id="8" name="Straight Arrow Connector 7"/>
        <xdr:cNvCxnSpPr/>
      </xdr:nvCxnSpPr>
      <xdr:spPr>
        <a:xfrm flipV="1">
          <a:off x="4121150" y="2203450"/>
          <a:ext cx="1581150" cy="98806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taff\Desktop\Updated%20Service%20Center%20Rate%20Template%20-%2010%20service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taff\Desktop\Service%20Center%20Rate%20Template%20-%205%20serv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ate Application"/>
      <sheetName val="Information"/>
      <sheetName val="Equipment list"/>
      <sheetName val="Expense Detail"/>
      <sheetName val="Salary Operating and Deprec Exp"/>
      <sheetName val="Department notes"/>
      <sheetName val="Rate Summary"/>
      <sheetName val="Rate Sheet"/>
      <sheetName val="Budget Summary"/>
      <sheetName val="Reviewer Notes"/>
    </sheetNames>
    <sheetDataSet>
      <sheetData sheetId="0"/>
      <sheetData sheetId="1">
        <row r="1">
          <cell r="L1" t="str">
            <v>FY2018</v>
          </cell>
        </row>
      </sheetData>
      <sheetData sheetId="2">
        <row r="8">
          <cell r="B8"/>
        </row>
        <row r="9">
          <cell r="B9"/>
        </row>
        <row r="10">
          <cell r="B10"/>
        </row>
        <row r="11">
          <cell r="B11"/>
        </row>
        <row r="12">
          <cell r="B12"/>
        </row>
        <row r="13">
          <cell r="B13"/>
        </row>
        <row r="14">
          <cell r="B14"/>
        </row>
        <row r="15">
          <cell r="B15"/>
        </row>
        <row r="16">
          <cell r="B16"/>
        </row>
        <row r="17">
          <cell r="B17"/>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ate Application"/>
      <sheetName val="Information"/>
      <sheetName val="Equipment list"/>
      <sheetName val="Expense Detail"/>
      <sheetName val="Salary Operating and Deprec Exp"/>
      <sheetName val="Department notes"/>
      <sheetName val="Rate Summary"/>
      <sheetName val="Rate Sheet"/>
      <sheetName val="Budget Summary"/>
      <sheetName val="Reviewer Notes"/>
    </sheetNames>
    <sheetDataSet>
      <sheetData sheetId="0" refreshError="1"/>
      <sheetData sheetId="1" refreshError="1">
        <row r="1">
          <cell r="L1" t="str">
            <v>FY2018</v>
          </cell>
        </row>
        <row r="6">
          <cell r="E6"/>
          <cell r="F6"/>
          <cell r="G6"/>
          <cell r="H6"/>
          <cell r="I6"/>
          <cell r="J6"/>
          <cell r="K6"/>
          <cell r="L6"/>
        </row>
      </sheetData>
      <sheetData sheetId="2" refreshError="1">
        <row r="4">
          <cell r="F4"/>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kfreitag@uidaho.edu" TargetMode="External"/><Relationship Id="rId2" Type="http://schemas.openxmlformats.org/officeDocument/2006/relationships/hyperlink" Target="mailto:kenwynr@uidaho.edu" TargetMode="External"/><Relationship Id="rId1" Type="http://schemas.openxmlformats.org/officeDocument/2006/relationships/hyperlink" Target="mailto:htaff@uidaho.ed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ui-service-centers@uidaho.edu"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27"/>
  <sheetViews>
    <sheetView tabSelected="1" workbookViewId="0">
      <selection activeCell="H13" sqref="H13"/>
    </sheetView>
  </sheetViews>
  <sheetFormatPr defaultColWidth="9.109375" defaultRowHeight="13.8"/>
  <cols>
    <col min="1" max="1" width="22.6640625" style="82" customWidth="1"/>
    <col min="2" max="2" width="27.5546875" style="1" bestFit="1" customWidth="1"/>
    <col min="3" max="5" width="22.6640625" style="1" customWidth="1"/>
    <col min="6" max="11" width="9.109375" style="1"/>
    <col min="12" max="15" width="13.5546875" style="1" customWidth="1"/>
    <col min="16" max="16384" width="9.109375" style="1"/>
  </cols>
  <sheetData>
    <row r="1" spans="1:17" ht="18">
      <c r="A1" s="465" t="s">
        <v>205</v>
      </c>
      <c r="B1" s="466"/>
      <c r="C1" s="466"/>
      <c r="D1" s="466"/>
      <c r="E1" s="467"/>
    </row>
    <row r="2" spans="1:17" ht="18">
      <c r="A2" s="468" t="s">
        <v>0</v>
      </c>
      <c r="B2" s="469"/>
      <c r="C2" s="469"/>
      <c r="D2" s="469"/>
      <c r="E2" s="470"/>
    </row>
    <row r="3" spans="1:17" ht="18">
      <c r="A3" s="179"/>
      <c r="B3" s="180"/>
      <c r="C3" s="180"/>
      <c r="D3" s="180"/>
      <c r="E3" s="181"/>
    </row>
    <row r="4" spans="1:17" ht="20.100000000000001" customHeight="1">
      <c r="A4" s="471" t="s">
        <v>179</v>
      </c>
      <c r="B4" s="472"/>
      <c r="C4" s="472"/>
      <c r="D4" s="472"/>
      <c r="E4" s="473"/>
    </row>
    <row r="5" spans="1:17" s="2" customFormat="1" ht="20.100000000000001" customHeight="1">
      <c r="A5" s="182"/>
      <c r="B5" s="180"/>
      <c r="C5" s="180"/>
      <c r="D5" s="183"/>
      <c r="E5" s="184"/>
      <c r="G5" s="1"/>
      <c r="H5" s="1"/>
      <c r="I5" s="1"/>
      <c r="J5" s="1"/>
      <c r="K5" s="1"/>
      <c r="L5" s="1"/>
      <c r="M5" s="1"/>
      <c r="N5" s="1"/>
      <c r="O5" s="1"/>
      <c r="P5" s="1"/>
      <c r="Q5" s="1"/>
    </row>
    <row r="6" spans="1:17" s="2" customFormat="1" ht="20.100000000000001" customHeight="1">
      <c r="A6" s="185"/>
      <c r="B6" s="180"/>
      <c r="C6" s="180"/>
      <c r="D6" s="183"/>
      <c r="E6" s="184"/>
      <c r="G6" s="1"/>
      <c r="H6" s="1"/>
      <c r="I6" s="1"/>
      <c r="J6" s="1"/>
      <c r="K6" s="1"/>
      <c r="L6" s="1"/>
      <c r="M6" s="1"/>
      <c r="N6" s="259"/>
      <c r="O6" s="259"/>
      <c r="P6" s="1"/>
      <c r="Q6" s="1"/>
    </row>
    <row r="7" spans="1:17" s="2" customFormat="1" ht="20.100000000000001" customHeight="1">
      <c r="A7" s="185"/>
      <c r="B7" s="180"/>
      <c r="C7" s="180"/>
      <c r="D7" s="183"/>
      <c r="E7" s="184"/>
      <c r="G7" s="1"/>
      <c r="H7" s="1"/>
      <c r="I7" s="1"/>
      <c r="J7" s="1"/>
      <c r="K7" s="1"/>
      <c r="L7" s="1"/>
      <c r="M7" s="1"/>
      <c r="N7" s="259"/>
      <c r="O7" s="259"/>
      <c r="P7" s="1"/>
      <c r="Q7" s="1"/>
    </row>
    <row r="8" spans="1:17" s="2" customFormat="1" ht="20.100000000000001" customHeight="1">
      <c r="A8" s="182"/>
      <c r="B8" s="180"/>
      <c r="C8" s="180"/>
      <c r="D8" s="183"/>
      <c r="E8" s="184"/>
      <c r="N8" s="260"/>
      <c r="O8" s="260"/>
    </row>
    <row r="9" spans="1:17" s="2" customFormat="1" ht="20.100000000000001" customHeight="1">
      <c r="A9" s="185"/>
      <c r="B9" s="180"/>
      <c r="C9" s="180"/>
      <c r="D9" s="183"/>
      <c r="E9" s="184"/>
      <c r="N9" s="260"/>
      <c r="O9" s="260"/>
    </row>
    <row r="10" spans="1:17" s="2" customFormat="1" ht="20.100000000000001" customHeight="1">
      <c r="A10" s="182"/>
      <c r="B10" s="180"/>
      <c r="C10" s="180"/>
      <c r="D10" s="183"/>
      <c r="E10" s="184"/>
    </row>
    <row r="11" spans="1:17" s="2" customFormat="1" ht="20.100000000000001" customHeight="1">
      <c r="A11" s="471" t="s">
        <v>180</v>
      </c>
      <c r="B11" s="472"/>
      <c r="C11" s="472"/>
      <c r="D11" s="472"/>
      <c r="E11" s="473"/>
    </row>
    <row r="12" spans="1:17" s="2" customFormat="1" ht="20.100000000000001" customHeight="1">
      <c r="A12" s="182"/>
      <c r="B12" s="180"/>
      <c r="C12" s="180"/>
      <c r="D12" s="183"/>
      <c r="E12" s="184"/>
    </row>
    <row r="13" spans="1:17" s="2" customFormat="1" ht="20.100000000000001" customHeight="1">
      <c r="A13" s="182"/>
      <c r="B13" s="180"/>
      <c r="C13" s="180"/>
      <c r="D13" s="183"/>
      <c r="E13" s="184"/>
    </row>
    <row r="14" spans="1:17" s="2" customFormat="1" ht="20.100000000000001" customHeight="1">
      <c r="A14" s="182"/>
      <c r="B14" s="180"/>
      <c r="C14" s="180"/>
      <c r="D14" s="183"/>
      <c r="E14" s="184"/>
    </row>
    <row r="15" spans="1:17" s="2" customFormat="1" ht="20.100000000000001" customHeight="1">
      <c r="A15" s="182"/>
      <c r="B15" s="180"/>
      <c r="C15" s="180"/>
      <c r="D15" s="183"/>
      <c r="E15" s="184"/>
    </row>
    <row r="16" spans="1:17" s="2" customFormat="1" ht="20.100000000000001" customHeight="1">
      <c r="A16" s="182"/>
      <c r="B16" s="180"/>
      <c r="C16" s="180"/>
      <c r="D16" s="183"/>
      <c r="E16" s="184"/>
    </row>
    <row r="17" spans="1:5" s="2" customFormat="1" ht="20.100000000000001" customHeight="1">
      <c r="A17" s="182"/>
      <c r="B17" s="180"/>
      <c r="C17" s="180"/>
      <c r="D17" s="183"/>
      <c r="E17" s="184"/>
    </row>
    <row r="18" spans="1:5" s="2" customFormat="1" ht="20.100000000000001" customHeight="1">
      <c r="A18" s="185"/>
      <c r="B18" s="180"/>
      <c r="C18" s="180"/>
      <c r="D18" s="183"/>
      <c r="E18" s="184"/>
    </row>
    <row r="19" spans="1:5" s="2" customFormat="1" ht="20.100000000000001" customHeight="1">
      <c r="A19" s="185"/>
      <c r="B19" s="180"/>
      <c r="C19" s="180"/>
      <c r="D19" s="183"/>
      <c r="E19" s="184"/>
    </row>
    <row r="20" spans="1:5" s="2" customFormat="1" ht="20.100000000000001" customHeight="1">
      <c r="A20" s="182"/>
      <c r="B20" s="180"/>
      <c r="C20" s="180"/>
      <c r="D20" s="183"/>
      <c r="E20" s="184"/>
    </row>
    <row r="21" spans="1:5" ht="20.100000000000001" customHeight="1">
      <c r="A21" s="471" t="s">
        <v>167</v>
      </c>
      <c r="B21" s="472"/>
      <c r="C21" s="472"/>
      <c r="D21" s="472"/>
      <c r="E21" s="473"/>
    </row>
    <row r="22" spans="1:5" ht="20.100000000000001" customHeight="1">
      <c r="A22" s="459" t="s">
        <v>181</v>
      </c>
      <c r="B22" s="460"/>
      <c r="C22" s="460"/>
      <c r="D22" s="460"/>
      <c r="E22" s="181"/>
    </row>
    <row r="23" spans="1:5" s="2" customFormat="1" ht="20.100000000000001" customHeight="1">
      <c r="A23" s="186" t="s">
        <v>182</v>
      </c>
      <c r="B23" s="187" t="s">
        <v>183</v>
      </c>
      <c r="C23" s="183"/>
      <c r="D23" s="183"/>
      <c r="E23" s="184"/>
    </row>
    <row r="24" spans="1:5" s="2" customFormat="1" ht="22.5" customHeight="1">
      <c r="A24" s="188" t="s">
        <v>184</v>
      </c>
      <c r="B24" s="189"/>
      <c r="C24" s="183"/>
      <c r="D24" s="183"/>
      <c r="E24" s="184"/>
    </row>
    <row r="25" spans="1:5" ht="14.4">
      <c r="A25" s="461" t="s">
        <v>257</v>
      </c>
      <c r="B25" s="462"/>
      <c r="C25" s="189" t="s">
        <v>256</v>
      </c>
      <c r="D25" s="180" t="s">
        <v>59</v>
      </c>
      <c r="E25" s="181"/>
    </row>
    <row r="26" spans="1:5" ht="14.4">
      <c r="A26" s="461" t="s">
        <v>185</v>
      </c>
      <c r="B26" s="462"/>
      <c r="C26" s="189" t="s">
        <v>57</v>
      </c>
      <c r="D26" s="180" t="s">
        <v>58</v>
      </c>
      <c r="E26" s="181"/>
    </row>
    <row r="27" spans="1:5" ht="30" customHeight="1" thickBot="1">
      <c r="A27" s="463" t="s">
        <v>186</v>
      </c>
      <c r="B27" s="464"/>
      <c r="C27" s="190" t="s">
        <v>60</v>
      </c>
      <c r="D27" s="191" t="s">
        <v>61</v>
      </c>
      <c r="E27" s="192"/>
    </row>
  </sheetData>
  <sheetProtection algorithmName="SHA-512" hashValue="8Nf45GBgi/RxgzW86s2669F8esdCeXxz/Wsj8tjvXt0WtvuUGS/lfnuXlReYEwZtQHTt+W3T5vtuVpKdctmFdw==" saltValue="tuIwWk4ykPKqfl1e+Tc1bA==" spinCount="100000" sheet="1" objects="1" scenarios="1"/>
  <mergeCells count="9">
    <mergeCell ref="A22:D22"/>
    <mergeCell ref="A25:B25"/>
    <mergeCell ref="A26:B26"/>
    <mergeCell ref="A27:B27"/>
    <mergeCell ref="A1:E1"/>
    <mergeCell ref="A2:E2"/>
    <mergeCell ref="A4:E4"/>
    <mergeCell ref="A11:E11"/>
    <mergeCell ref="A21:E21"/>
  </mergeCells>
  <hyperlinks>
    <hyperlink ref="C26" r:id="rId1"/>
    <hyperlink ref="C25" r:id="rId2"/>
    <hyperlink ref="C27" r:id="rId3"/>
    <hyperlink ref="B23" r:id="rId4"/>
  </hyperlinks>
  <pageMargins left="0.7" right="0.7" top="0.75" bottom="0.75" header="0.3" footer="0.3"/>
  <pageSetup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102"/>
  <sheetViews>
    <sheetView topLeftCell="A43" zoomScaleNormal="100" workbookViewId="0">
      <selection activeCell="K17" sqref="K17"/>
    </sheetView>
  </sheetViews>
  <sheetFormatPr defaultColWidth="9.109375" defaultRowHeight="15.6"/>
  <cols>
    <col min="1" max="1" width="4.6640625" style="11" customWidth="1"/>
    <col min="2" max="2" width="32.5546875" style="11" customWidth="1"/>
    <col min="3" max="3" width="21.44140625" style="51" customWidth="1"/>
    <col min="4" max="5" width="9.109375" style="11"/>
    <col min="6" max="6" width="5.5546875" style="11" customWidth="1"/>
    <col min="7" max="7" width="40" style="11" customWidth="1"/>
    <col min="8" max="8" width="17.109375" style="51" customWidth="1"/>
    <col min="9" max="9" width="9.109375" style="11"/>
    <col min="10" max="10" width="29.44140625" style="11" customWidth="1"/>
    <col min="11" max="16384" width="9.109375" style="11"/>
  </cols>
  <sheetData>
    <row r="1" spans="1:14" ht="17.399999999999999">
      <c r="A1" s="601" t="str">
        <f>'[2]Rate Application'!E6&amp;" Index Summary"</f>
        <v xml:space="preserve"> Index Summary</v>
      </c>
      <c r="B1" s="601"/>
      <c r="C1" s="601"/>
      <c r="D1" s="601"/>
    </row>
    <row r="2" spans="1:14" ht="17.399999999999999">
      <c r="A2" s="601" t="str">
        <f>IFERROR(Information!F3,"")</f>
        <v>Please fill in cell E6 on rate application page</v>
      </c>
      <c r="B2" s="601"/>
      <c r="C2" s="335"/>
      <c r="D2" s="335"/>
    </row>
    <row r="3" spans="1:14" ht="17.399999999999999">
      <c r="A3" s="602" t="str">
        <f>'[2]Rate Application'!L1</f>
        <v>FY2018</v>
      </c>
      <c r="B3" s="602"/>
      <c r="C3" s="602"/>
      <c r="D3" s="602"/>
    </row>
    <row r="5" spans="1:14" ht="18" customHeight="1">
      <c r="A5" s="156"/>
      <c r="B5" s="52"/>
      <c r="C5" s="53"/>
      <c r="D5" s="54"/>
      <c r="F5" s="158"/>
      <c r="G5" s="52"/>
      <c r="H5" s="53"/>
      <c r="I5" s="54"/>
    </row>
    <row r="6" spans="1:14" ht="18" customHeight="1">
      <c r="A6" s="603" t="str">
        <f>Information!B43&amp;" "&amp;Information!D43</f>
        <v xml:space="preserve"> </v>
      </c>
      <c r="B6" s="604"/>
      <c r="C6" s="604"/>
      <c r="D6" s="605"/>
      <c r="F6" s="603" t="str">
        <f>Information!B51&amp;" "&amp;Information!D51</f>
        <v xml:space="preserve">  </v>
      </c>
      <c r="G6" s="604"/>
      <c r="H6" s="604"/>
      <c r="I6" s="605"/>
    </row>
    <row r="7" spans="1:14" ht="18" customHeight="1">
      <c r="A7" s="55" t="s">
        <v>274</v>
      </c>
      <c r="B7" s="20"/>
      <c r="C7" s="56"/>
      <c r="D7" s="22"/>
      <c r="F7" s="55" t="s">
        <v>275</v>
      </c>
      <c r="G7" s="20"/>
      <c r="H7" s="56"/>
      <c r="I7" s="22"/>
    </row>
    <row r="8" spans="1:14" ht="18" customHeight="1">
      <c r="A8" s="55"/>
      <c r="B8" s="20"/>
      <c r="C8" s="56"/>
      <c r="D8" s="22"/>
      <c r="F8" s="55"/>
      <c r="G8" s="20"/>
      <c r="H8" s="56"/>
      <c r="I8" s="22"/>
    </row>
    <row r="9" spans="1:14" ht="18" customHeight="1">
      <c r="A9" s="58" t="s">
        <v>15</v>
      </c>
      <c r="B9" s="20"/>
      <c r="C9" s="56"/>
      <c r="D9" s="22"/>
      <c r="F9" s="58" t="s">
        <v>258</v>
      </c>
      <c r="G9" s="20"/>
      <c r="H9" s="56"/>
      <c r="I9" s="22"/>
    </row>
    <row r="10" spans="1:14" ht="18" customHeight="1">
      <c r="A10" s="55"/>
      <c r="B10" s="147" t="str">
        <f>+Information!B8</f>
        <v>Service 1</v>
      </c>
      <c r="C10" s="59">
        <f>IFERROR(('Rate Summary'!B31*'Rate Summary'!B26),0)</f>
        <v>0</v>
      </c>
      <c r="D10" s="22"/>
      <c r="F10" s="57"/>
      <c r="G10" s="56" t="s">
        <v>276</v>
      </c>
      <c r="H10" s="62">
        <f>C45+C50</f>
        <v>0</v>
      </c>
      <c r="I10" s="22"/>
    </row>
    <row r="11" spans="1:14" ht="18" customHeight="1">
      <c r="A11" s="55"/>
      <c r="B11" s="147" t="str">
        <f>+Information!B9</f>
        <v>Service 2</v>
      </c>
      <c r="C11" s="59">
        <f>IFERROR(('Rate Summary'!C31*'Rate Summary'!C26),0)</f>
        <v>0</v>
      </c>
      <c r="D11" s="22"/>
      <c r="F11" s="57"/>
      <c r="G11" s="56" t="s">
        <v>70</v>
      </c>
      <c r="H11" s="59">
        <f>Information!J51</f>
        <v>0</v>
      </c>
      <c r="I11" s="22"/>
      <c r="J11" s="239"/>
      <c r="K11" s="239"/>
      <c r="L11" s="239"/>
      <c r="M11" s="239"/>
      <c r="N11" s="239"/>
    </row>
    <row r="12" spans="1:14" ht="18" customHeight="1">
      <c r="A12" s="55"/>
      <c r="B12" s="147" t="str">
        <f>+Information!B10</f>
        <v>Service 3</v>
      </c>
      <c r="C12" s="59">
        <f>IFERROR(('Rate Summary'!D$31*'Rate Summary'!D$26),0)</f>
        <v>0</v>
      </c>
      <c r="D12" s="22"/>
      <c r="F12" s="57"/>
      <c r="G12" s="56"/>
      <c r="H12" s="59"/>
      <c r="I12" s="22"/>
      <c r="J12" s="239"/>
      <c r="K12" s="239"/>
      <c r="L12" s="239"/>
      <c r="M12" s="239"/>
      <c r="N12" s="239"/>
    </row>
    <row r="13" spans="1:14" ht="18" customHeight="1">
      <c r="A13" s="55"/>
      <c r="B13" s="147" t="str">
        <f>+Information!B11</f>
        <v>Service 4</v>
      </c>
      <c r="C13" s="59">
        <f>IFERROR(('Rate Summary'!E$31*'Rate Summary'!E$26),0)</f>
        <v>0</v>
      </c>
      <c r="D13" s="22"/>
      <c r="F13" s="57" t="s">
        <v>259</v>
      </c>
      <c r="G13" s="56"/>
      <c r="H13" s="118">
        <f>SUM(H10:H12)</f>
        <v>0</v>
      </c>
      <c r="I13" s="22"/>
      <c r="J13" s="376"/>
      <c r="K13" s="239"/>
      <c r="L13" s="239"/>
      <c r="M13" s="239"/>
      <c r="N13" s="239"/>
    </row>
    <row r="14" spans="1:14" ht="18" customHeight="1">
      <c r="A14" s="55"/>
      <c r="B14" s="147" t="str">
        <f>+Information!B12</f>
        <v>Service 5</v>
      </c>
      <c r="C14" s="59">
        <f>IFERROR(('Rate Summary'!F$31*'Rate Summary'!F$26),0)</f>
        <v>0</v>
      </c>
      <c r="D14" s="22"/>
      <c r="F14" s="57"/>
      <c r="G14" s="56"/>
      <c r="H14" s="59"/>
      <c r="I14" s="22"/>
      <c r="J14" s="239"/>
      <c r="K14" s="239"/>
      <c r="L14" s="239"/>
      <c r="M14" s="239"/>
      <c r="N14" s="239"/>
    </row>
    <row r="15" spans="1:14" ht="18" customHeight="1">
      <c r="A15" s="55"/>
      <c r="B15" s="147" t="str">
        <f>+Information!B13</f>
        <v>Service 6</v>
      </c>
      <c r="C15" s="59">
        <f>IFERROR(('Rate Summary'!G$31*'Rate Summary'!G$26),0)</f>
        <v>0</v>
      </c>
      <c r="D15" s="22"/>
      <c r="F15" s="58" t="s">
        <v>16</v>
      </c>
      <c r="G15" s="56"/>
      <c r="H15" s="59"/>
      <c r="I15" s="22"/>
      <c r="J15" s="239"/>
      <c r="K15" s="239"/>
      <c r="L15" s="239"/>
      <c r="M15" s="239"/>
      <c r="N15" s="239"/>
    </row>
    <row r="16" spans="1:14" ht="18" customHeight="1">
      <c r="A16" s="55"/>
      <c r="B16" s="147" t="str">
        <f>+Information!B14</f>
        <v>Service 7</v>
      </c>
      <c r="C16" s="59">
        <f>IFERROR(('Rate Summary'!H$31*'Rate Summary'!H$26),0)</f>
        <v>0</v>
      </c>
      <c r="D16" s="22"/>
      <c r="F16" s="61"/>
      <c r="G16" s="56" t="s">
        <v>94</v>
      </c>
      <c r="H16" s="92"/>
      <c r="I16" s="22"/>
      <c r="J16" s="239"/>
      <c r="K16" s="239"/>
      <c r="L16" s="239"/>
      <c r="M16" s="239"/>
      <c r="N16" s="239"/>
    </row>
    <row r="17" spans="1:14" ht="18" customHeight="1">
      <c r="A17" s="55"/>
      <c r="B17" s="147" t="str">
        <f>+Information!B15</f>
        <v>Service 8</v>
      </c>
      <c r="C17" s="59">
        <f>IFERROR(('Rate Summary'!I$31*'Rate Summary'!I$26),0)</f>
        <v>0</v>
      </c>
      <c r="D17" s="22"/>
      <c r="F17" s="61"/>
      <c r="G17" s="56"/>
      <c r="H17" s="59"/>
      <c r="I17" s="22"/>
      <c r="J17" s="239"/>
      <c r="K17" s="239"/>
      <c r="L17" s="239"/>
      <c r="M17" s="239"/>
      <c r="N17" s="239"/>
    </row>
    <row r="18" spans="1:14" ht="18" customHeight="1">
      <c r="A18" s="55"/>
      <c r="B18" s="147" t="str">
        <f>+Information!B16</f>
        <v>Service 9</v>
      </c>
      <c r="C18" s="59">
        <f>IFERROR(('Rate Summary'!J$31*'Rate Summary'!J$26),0)</f>
        <v>0</v>
      </c>
      <c r="D18" s="22"/>
      <c r="F18" s="61"/>
      <c r="G18" s="56"/>
      <c r="H18" s="59"/>
      <c r="I18" s="22"/>
      <c r="J18" s="239"/>
      <c r="K18" s="239"/>
      <c r="L18" s="239"/>
      <c r="M18" s="239"/>
      <c r="N18" s="239"/>
    </row>
    <row r="19" spans="1:14" ht="18" customHeight="1">
      <c r="A19" s="55"/>
      <c r="B19" s="147" t="str">
        <f>+Information!B17</f>
        <v>Service 10</v>
      </c>
      <c r="C19" s="59">
        <f>IFERROR(('Rate Summary'!K$31*'Rate Summary'!K$26),0)</f>
        <v>0</v>
      </c>
      <c r="D19" s="22"/>
      <c r="F19" s="61"/>
      <c r="G19" s="56"/>
      <c r="H19" s="59"/>
      <c r="I19" s="22"/>
      <c r="J19" s="239"/>
      <c r="K19" s="239"/>
      <c r="L19" s="239"/>
      <c r="M19" s="239"/>
      <c r="N19" s="239"/>
    </row>
    <row r="20" spans="1:14" ht="18" customHeight="1">
      <c r="A20" s="55"/>
      <c r="B20" s="147" t="str">
        <f>+Information!B18</f>
        <v>Service 11</v>
      </c>
      <c r="C20" s="59">
        <f>IFERROR(('Rate Summary'!L$31*'Rate Summary'!L$26),0)</f>
        <v>0</v>
      </c>
      <c r="D20" s="22"/>
      <c r="F20" s="61"/>
      <c r="G20" s="56"/>
      <c r="H20" s="59"/>
      <c r="I20" s="22"/>
      <c r="J20" s="239"/>
      <c r="K20" s="239"/>
      <c r="L20" s="239"/>
      <c r="M20" s="239"/>
      <c r="N20" s="239"/>
    </row>
    <row r="21" spans="1:14" ht="18" customHeight="1">
      <c r="A21" s="55"/>
      <c r="B21" s="147" t="str">
        <f>+Information!B19</f>
        <v>Service 12</v>
      </c>
      <c r="C21" s="59">
        <f>IFERROR(('Rate Summary'!M$31*'Rate Summary'!M$26),0)</f>
        <v>0</v>
      </c>
      <c r="D21" s="22"/>
      <c r="F21" s="61"/>
      <c r="G21" s="56"/>
      <c r="H21" s="59"/>
      <c r="I21" s="22"/>
      <c r="J21" s="239"/>
      <c r="K21" s="239"/>
      <c r="L21" s="239"/>
      <c r="M21" s="239"/>
      <c r="N21" s="239"/>
    </row>
    <row r="22" spans="1:14" ht="18" customHeight="1">
      <c r="A22" s="55"/>
      <c r="B22" s="147" t="str">
        <f>+Information!B20</f>
        <v>Service 13</v>
      </c>
      <c r="C22" s="59">
        <f>IFERROR(('Rate Summary'!N$31*'Rate Summary'!N$26),0)</f>
        <v>0</v>
      </c>
      <c r="D22" s="22"/>
      <c r="F22" s="61"/>
      <c r="G22" s="56"/>
      <c r="H22" s="59"/>
      <c r="I22" s="22"/>
      <c r="J22" s="239"/>
      <c r="K22" s="239"/>
      <c r="L22" s="239"/>
      <c r="M22" s="239"/>
      <c r="N22" s="239"/>
    </row>
    <row r="23" spans="1:14" ht="18" customHeight="1">
      <c r="A23" s="55"/>
      <c r="B23" s="147" t="str">
        <f>+Information!B21</f>
        <v>Service 14</v>
      </c>
      <c r="C23" s="59">
        <f>IFERROR(('Rate Summary'!O$31*'Rate Summary'!O$26),0)</f>
        <v>0</v>
      </c>
      <c r="D23" s="22"/>
      <c r="F23" s="61"/>
      <c r="G23" s="56"/>
      <c r="H23" s="59"/>
      <c r="I23" s="22"/>
      <c r="J23" s="239"/>
      <c r="K23" s="239"/>
      <c r="L23" s="239"/>
      <c r="M23" s="239"/>
      <c r="N23" s="239"/>
    </row>
    <row r="24" spans="1:14" ht="18" customHeight="1">
      <c r="A24" s="55"/>
      <c r="B24" s="147" t="str">
        <f>+Information!B22</f>
        <v>Service 15</v>
      </c>
      <c r="C24" s="59">
        <f>IFERROR(('Rate Summary'!P$31*'Rate Summary'!P$26),0)</f>
        <v>0</v>
      </c>
      <c r="D24" s="22"/>
      <c r="F24" s="61"/>
      <c r="G24" s="56"/>
      <c r="H24" s="59"/>
      <c r="I24" s="22"/>
      <c r="J24" s="239"/>
      <c r="K24" s="239"/>
      <c r="L24" s="239"/>
      <c r="M24" s="239"/>
      <c r="N24" s="239"/>
    </row>
    <row r="25" spans="1:14" ht="18" customHeight="1">
      <c r="A25" s="55"/>
      <c r="B25" s="147" t="str">
        <f>+Information!B23</f>
        <v>Service 16</v>
      </c>
      <c r="C25" s="59">
        <f>IFERROR(('Rate Summary'!Q$31*'Rate Summary'!Q$26),0)</f>
        <v>0</v>
      </c>
      <c r="D25" s="22"/>
      <c r="F25" s="61"/>
      <c r="G25" s="56"/>
      <c r="H25" s="59"/>
      <c r="I25" s="22"/>
      <c r="J25" s="239"/>
      <c r="K25" s="239"/>
      <c r="L25" s="239"/>
      <c r="M25" s="239"/>
      <c r="N25" s="239"/>
    </row>
    <row r="26" spans="1:14" ht="18" customHeight="1">
      <c r="A26" s="55"/>
      <c r="B26" s="147" t="str">
        <f>+Information!B24</f>
        <v>Service 17</v>
      </c>
      <c r="C26" s="59">
        <f>IFERROR(('Rate Summary'!R$31*'Rate Summary'!R$26),0)</f>
        <v>0</v>
      </c>
      <c r="D26" s="22"/>
      <c r="F26" s="61"/>
      <c r="G26" s="56"/>
      <c r="H26" s="59"/>
      <c r="I26" s="22"/>
      <c r="J26" s="239"/>
      <c r="K26" s="239"/>
      <c r="L26" s="239"/>
      <c r="M26" s="239"/>
      <c r="N26" s="239"/>
    </row>
    <row r="27" spans="1:14" ht="18" customHeight="1">
      <c r="A27" s="55"/>
      <c r="B27" s="147" t="str">
        <f>+Information!B25</f>
        <v>Service 18</v>
      </c>
      <c r="C27" s="59">
        <f>IFERROR(('Rate Summary'!S$31*'Rate Summary'!S$26),0)</f>
        <v>0</v>
      </c>
      <c r="D27" s="22"/>
      <c r="F27" s="61"/>
      <c r="G27" s="56"/>
      <c r="H27" s="59"/>
      <c r="I27" s="22"/>
      <c r="J27" s="239"/>
      <c r="K27" s="239"/>
      <c r="L27" s="239"/>
      <c r="M27" s="239"/>
      <c r="N27" s="239"/>
    </row>
    <row r="28" spans="1:14" ht="18" customHeight="1">
      <c r="A28" s="55"/>
      <c r="B28" s="147" t="str">
        <f>+Information!B26</f>
        <v>Service 19</v>
      </c>
      <c r="C28" s="59">
        <f>IFERROR(('Rate Summary'!T$31*'Rate Summary'!T$26),0)</f>
        <v>0</v>
      </c>
      <c r="D28" s="22"/>
      <c r="F28" s="61"/>
      <c r="G28" s="56"/>
      <c r="H28" s="59"/>
      <c r="I28" s="22"/>
      <c r="J28" s="239"/>
      <c r="K28" s="239"/>
      <c r="L28" s="239"/>
      <c r="M28" s="239"/>
      <c r="N28" s="239"/>
    </row>
    <row r="29" spans="1:14" ht="18" customHeight="1">
      <c r="A29" s="55"/>
      <c r="B29" s="147" t="str">
        <f>+Information!B27</f>
        <v>Service 20</v>
      </c>
      <c r="C29" s="59">
        <f>IFERROR(('Rate Summary'!U$31*'Rate Summary'!U$26),0)</f>
        <v>0</v>
      </c>
      <c r="D29" s="22"/>
      <c r="F29" s="61"/>
      <c r="G29" s="56"/>
      <c r="H29" s="59"/>
      <c r="I29" s="22"/>
      <c r="J29" s="239"/>
      <c r="K29" s="239"/>
      <c r="L29" s="239"/>
      <c r="M29" s="239"/>
      <c r="N29" s="239"/>
    </row>
    <row r="30" spans="1:14" ht="18" customHeight="1">
      <c r="A30" s="55"/>
      <c r="B30" s="147" t="str">
        <f>+Information!B28</f>
        <v>Service 21</v>
      </c>
      <c r="C30" s="59">
        <f>IFERROR(('Rate Summary'!V$31*'Rate Summary'!V$26),0)</f>
        <v>0</v>
      </c>
      <c r="D30" s="22"/>
      <c r="F30" s="61"/>
      <c r="G30" s="56"/>
      <c r="H30" s="59"/>
      <c r="I30" s="22"/>
      <c r="J30" s="239"/>
      <c r="K30" s="239"/>
      <c r="L30" s="239"/>
      <c r="M30" s="239"/>
      <c r="N30" s="239"/>
    </row>
    <row r="31" spans="1:14" ht="18" customHeight="1">
      <c r="A31" s="55"/>
      <c r="B31" s="147" t="str">
        <f>+Information!B29</f>
        <v>Service 22</v>
      </c>
      <c r="C31" s="59">
        <f>IFERROR(('Rate Summary'!W$31*'Rate Summary'!W$26),0)</f>
        <v>0</v>
      </c>
      <c r="D31" s="22"/>
      <c r="F31" s="61"/>
      <c r="G31" s="56"/>
      <c r="H31" s="59"/>
      <c r="I31" s="22"/>
      <c r="J31" s="239"/>
      <c r="K31" s="239"/>
      <c r="L31" s="239"/>
      <c r="M31" s="239"/>
      <c r="N31" s="239"/>
    </row>
    <row r="32" spans="1:14" ht="18" customHeight="1">
      <c r="A32" s="55"/>
      <c r="B32" s="147" t="str">
        <f>+Information!B30</f>
        <v>Service 23</v>
      </c>
      <c r="C32" s="59">
        <f>IFERROR(('Rate Summary'!X$31*'Rate Summary'!X$26),0)</f>
        <v>0</v>
      </c>
      <c r="D32" s="22"/>
      <c r="F32" s="61"/>
      <c r="G32" s="56"/>
      <c r="H32" s="59"/>
      <c r="I32" s="22"/>
      <c r="J32" s="239"/>
      <c r="K32" s="239"/>
      <c r="L32" s="239"/>
      <c r="M32" s="239"/>
      <c r="N32" s="239"/>
    </row>
    <row r="33" spans="1:14" ht="18" customHeight="1">
      <c r="A33" s="55"/>
      <c r="B33" s="147" t="str">
        <f>+Information!B31</f>
        <v>Service 24</v>
      </c>
      <c r="C33" s="59">
        <f>IFERROR(('Rate Summary'!Y$31*'Rate Summary'!Y$26),0)</f>
        <v>0</v>
      </c>
      <c r="D33" s="22"/>
      <c r="F33" s="61"/>
      <c r="G33" s="56"/>
      <c r="H33" s="59"/>
      <c r="I33" s="22"/>
      <c r="J33" s="239"/>
      <c r="K33" s="239"/>
      <c r="L33" s="239"/>
      <c r="M33" s="239"/>
      <c r="N33" s="239"/>
    </row>
    <row r="34" spans="1:14" ht="18" customHeight="1">
      <c r="A34" s="55"/>
      <c r="B34" s="147" t="str">
        <f>+Information!B32</f>
        <v>Service 25</v>
      </c>
      <c r="C34" s="59">
        <f>IFERROR(('Rate Summary'!Z$31*'Rate Summary'!Z$26),0)</f>
        <v>0</v>
      </c>
      <c r="D34" s="22"/>
      <c r="F34" s="61"/>
      <c r="G34" s="56"/>
      <c r="H34" s="59"/>
      <c r="I34" s="22"/>
      <c r="J34" s="239"/>
      <c r="K34" s="239"/>
      <c r="L34" s="239"/>
      <c r="M34" s="239"/>
      <c r="N34" s="239"/>
    </row>
    <row r="35" spans="1:14" ht="18" customHeight="1">
      <c r="A35" s="55"/>
      <c r="B35" s="147" t="str">
        <f>+Information!B33</f>
        <v>Service 26</v>
      </c>
      <c r="C35" s="59">
        <f>IFERROR(('Rate Summary'!AA$31*'Rate Summary'!AA$26),0)</f>
        <v>0</v>
      </c>
      <c r="D35" s="22"/>
      <c r="F35" s="61"/>
      <c r="G35" s="56"/>
      <c r="H35" s="59"/>
      <c r="I35" s="22"/>
      <c r="J35" s="239"/>
      <c r="K35" s="239"/>
      <c r="L35" s="239"/>
      <c r="M35" s="239"/>
      <c r="N35" s="239"/>
    </row>
    <row r="36" spans="1:14" ht="18" customHeight="1">
      <c r="A36" s="55"/>
      <c r="B36" s="147" t="str">
        <f>+Information!B34</f>
        <v>Service 27</v>
      </c>
      <c r="C36" s="59">
        <f>IFERROR(('Rate Summary'!AB$31*'Rate Summary'!AB$26),0)</f>
        <v>0</v>
      </c>
      <c r="D36" s="22"/>
      <c r="F36" s="61"/>
      <c r="G36" s="56"/>
      <c r="H36" s="59"/>
      <c r="I36" s="22"/>
      <c r="J36" s="239"/>
      <c r="K36" s="239"/>
      <c r="L36" s="239"/>
      <c r="M36" s="239"/>
      <c r="N36" s="239"/>
    </row>
    <row r="37" spans="1:14" ht="18" customHeight="1">
      <c r="A37" s="55"/>
      <c r="B37" s="147" t="str">
        <f>+Information!B35</f>
        <v>Service 28</v>
      </c>
      <c r="C37" s="59">
        <f>IFERROR(('Rate Summary'!AC$31*'Rate Summary'!AC$26),0)</f>
        <v>0</v>
      </c>
      <c r="D37" s="22"/>
      <c r="F37" s="61"/>
      <c r="G37" s="56"/>
      <c r="H37" s="59"/>
      <c r="I37" s="22"/>
      <c r="J37" s="239"/>
      <c r="K37" s="239"/>
      <c r="L37" s="239"/>
      <c r="M37" s="239"/>
      <c r="N37" s="239"/>
    </row>
    <row r="38" spans="1:14" ht="18" customHeight="1">
      <c r="A38" s="55"/>
      <c r="B38" s="147" t="str">
        <f>+Information!B36</f>
        <v>Service 29</v>
      </c>
      <c r="C38" s="59">
        <f>IFERROR(('Rate Summary'!AD$31*'Rate Summary'!AD$26),0)</f>
        <v>0</v>
      </c>
      <c r="D38" s="22"/>
      <c r="F38" s="61"/>
      <c r="G38" s="56"/>
      <c r="H38" s="59"/>
      <c r="I38" s="22"/>
      <c r="J38" s="239"/>
      <c r="K38" s="239"/>
      <c r="L38" s="239"/>
      <c r="M38" s="239"/>
      <c r="N38" s="239"/>
    </row>
    <row r="39" spans="1:14" ht="18" customHeight="1">
      <c r="A39" s="55"/>
      <c r="B39" s="147" t="str">
        <f>+Information!B37</f>
        <v>Service 30</v>
      </c>
      <c r="C39" s="59">
        <f>IFERROR(('Rate Summary'!AE$31*'Rate Summary'!AE$26),0)</f>
        <v>0</v>
      </c>
      <c r="D39" s="22"/>
      <c r="F39" s="61"/>
      <c r="G39" s="56"/>
      <c r="H39" s="59"/>
      <c r="I39" s="22"/>
      <c r="J39" s="239"/>
      <c r="K39" s="239"/>
      <c r="L39" s="239"/>
      <c r="M39" s="239"/>
      <c r="N39" s="239"/>
    </row>
    <row r="40" spans="1:14" ht="18" customHeight="1">
      <c r="A40" s="157" t="s">
        <v>42</v>
      </c>
      <c r="B40" s="147"/>
      <c r="C40" s="118">
        <f>SUM(C10:C39)</f>
        <v>0</v>
      </c>
      <c r="D40" s="22"/>
      <c r="F40" s="61"/>
      <c r="G40" s="56"/>
      <c r="H40" s="59"/>
      <c r="I40" s="22"/>
      <c r="J40" s="239"/>
      <c r="K40" s="239"/>
      <c r="L40" s="239"/>
      <c r="M40" s="239"/>
      <c r="N40" s="239"/>
    </row>
    <row r="41" spans="1:14" ht="18" customHeight="1">
      <c r="A41" s="55"/>
      <c r="B41" s="147"/>
      <c r="C41" s="56"/>
      <c r="D41" s="22"/>
      <c r="F41" s="58" t="s">
        <v>44</v>
      </c>
      <c r="G41" s="56"/>
      <c r="H41" s="118">
        <f>SUM(H16:H40)</f>
        <v>0</v>
      </c>
      <c r="I41" s="22"/>
      <c r="J41" s="239"/>
      <c r="K41" s="239"/>
      <c r="L41" s="239"/>
      <c r="M41" s="239"/>
      <c r="N41" s="239"/>
    </row>
    <row r="42" spans="1:14" ht="18" customHeight="1">
      <c r="A42" s="58" t="s">
        <v>16</v>
      </c>
      <c r="B42" s="147"/>
      <c r="C42" s="59"/>
      <c r="D42" s="22"/>
      <c r="F42" s="61"/>
      <c r="G42" s="56"/>
      <c r="H42" s="59"/>
      <c r="I42" s="22"/>
      <c r="J42" s="239"/>
      <c r="K42" s="239"/>
      <c r="L42" s="239"/>
      <c r="M42" s="239"/>
      <c r="N42" s="239"/>
    </row>
    <row r="43" spans="1:14" ht="18" customHeight="1" thickBot="1">
      <c r="A43" s="61"/>
      <c r="B43" s="56" t="s">
        <v>43</v>
      </c>
      <c r="C43" s="62">
        <f>'Salary Operating and Deprec Exp'!BV46</f>
        <v>0</v>
      </c>
      <c r="D43" s="22"/>
      <c r="F43" s="58" t="s">
        <v>45</v>
      </c>
      <c r="G43" s="56"/>
      <c r="H43" s="60">
        <f>H13-H41</f>
        <v>0</v>
      </c>
      <c r="I43" s="22"/>
      <c r="J43" s="239"/>
      <c r="K43" s="239"/>
      <c r="L43" s="239"/>
      <c r="M43" s="239"/>
      <c r="N43" s="239"/>
    </row>
    <row r="44" spans="1:14" ht="18" customHeight="1" thickTop="1">
      <c r="A44" s="61"/>
      <c r="B44" s="56" t="s">
        <v>254</v>
      </c>
      <c r="C44" s="62">
        <f>'Salary Operating and Deprec Exp'!BN127</f>
        <v>0</v>
      </c>
      <c r="D44" s="22"/>
      <c r="F44" s="58"/>
      <c r="G44" s="56"/>
      <c r="H44" s="59"/>
      <c r="I44" s="22"/>
      <c r="J44" s="239"/>
      <c r="K44" s="239"/>
      <c r="L44" s="239"/>
      <c r="M44" s="239"/>
      <c r="N44" s="239"/>
    </row>
    <row r="45" spans="1:14" ht="18" customHeight="1">
      <c r="A45" s="61"/>
      <c r="B45" s="456" t="s">
        <v>177</v>
      </c>
      <c r="C45" s="116">
        <f>'Salary Operating and Deprec Exp'!BW253</f>
        <v>0</v>
      </c>
      <c r="D45" s="22"/>
      <c r="F45" s="58"/>
      <c r="G45" s="56"/>
      <c r="H45" s="59"/>
      <c r="I45" s="22"/>
      <c r="J45" s="239"/>
      <c r="K45" s="239"/>
      <c r="L45" s="239"/>
      <c r="M45" s="239"/>
      <c r="N45" s="239"/>
    </row>
    <row r="46" spans="1:14" ht="18" customHeight="1">
      <c r="A46" s="61"/>
      <c r="B46" s="56"/>
      <c r="C46" s="59"/>
      <c r="D46" s="22"/>
      <c r="F46" s="58"/>
      <c r="G46" s="56"/>
      <c r="H46" s="59"/>
      <c r="I46" s="22"/>
      <c r="J46" s="239"/>
      <c r="K46" s="239"/>
      <c r="L46" s="239"/>
      <c r="M46" s="239"/>
      <c r="N46" s="239"/>
    </row>
    <row r="47" spans="1:14">
      <c r="A47" s="157" t="s">
        <v>44</v>
      </c>
      <c r="B47" s="20"/>
      <c r="C47" s="175">
        <f>SUM(C43:C46)</f>
        <v>0</v>
      </c>
      <c r="D47" s="22"/>
      <c r="F47" s="58"/>
      <c r="G47" s="56"/>
      <c r="H47" s="59"/>
      <c r="I47" s="22"/>
      <c r="J47" s="239"/>
      <c r="K47" s="239"/>
      <c r="L47" s="239"/>
      <c r="M47" s="239"/>
      <c r="N47" s="239"/>
    </row>
    <row r="48" spans="1:14" ht="18" customHeight="1">
      <c r="A48" s="61"/>
      <c r="B48" s="56"/>
      <c r="C48" s="56"/>
      <c r="D48" s="22"/>
      <c r="F48" s="58"/>
      <c r="G48" s="56"/>
      <c r="H48" s="59"/>
      <c r="I48" s="22"/>
      <c r="J48" s="239"/>
      <c r="K48" s="239"/>
      <c r="L48" s="239"/>
      <c r="M48" s="239"/>
      <c r="N48" s="239"/>
    </row>
    <row r="49" spans="1:14" ht="18" customHeight="1">
      <c r="A49" s="58" t="s">
        <v>45</v>
      </c>
      <c r="B49" s="56"/>
      <c r="C49" s="59">
        <f>C40-C47</f>
        <v>0</v>
      </c>
      <c r="D49" s="22"/>
      <c r="F49" s="58"/>
      <c r="G49" s="56"/>
      <c r="H49" s="59"/>
      <c r="I49" s="22"/>
      <c r="J49" s="239"/>
      <c r="K49" s="239"/>
      <c r="L49" s="239"/>
      <c r="M49" s="239"/>
      <c r="N49" s="239"/>
    </row>
    <row r="50" spans="1:14" ht="36.6" customHeight="1">
      <c r="A50" s="61"/>
      <c r="B50" s="457" t="s">
        <v>71</v>
      </c>
      <c r="C50" s="117"/>
      <c r="D50" s="22"/>
      <c r="F50" s="58"/>
      <c r="G50" s="56"/>
      <c r="H50" s="59"/>
      <c r="I50" s="22"/>
      <c r="J50" s="239"/>
      <c r="K50" s="239"/>
      <c r="L50" s="239"/>
      <c r="M50" s="239"/>
      <c r="N50" s="239"/>
    </row>
    <row r="51" spans="1:14" ht="18" customHeight="1" thickBot="1">
      <c r="A51" s="58" t="s">
        <v>69</v>
      </c>
      <c r="B51" s="56"/>
      <c r="C51" s="174">
        <f>C49-C50</f>
        <v>0</v>
      </c>
      <c r="D51" s="22"/>
      <c r="F51" s="58"/>
      <c r="G51" s="56"/>
      <c r="H51" s="59"/>
      <c r="I51" s="22"/>
      <c r="J51" s="239"/>
      <c r="K51" s="239"/>
      <c r="L51" s="239"/>
      <c r="M51" s="239"/>
      <c r="N51" s="239"/>
    </row>
    <row r="52" spans="1:14" ht="35.25" customHeight="1" thickTop="1">
      <c r="A52" s="58"/>
      <c r="B52" s="56"/>
      <c r="C52" s="86"/>
      <c r="D52" s="22"/>
      <c r="F52" s="61"/>
      <c r="G52" s="20"/>
      <c r="H52" s="56"/>
      <c r="I52" s="22"/>
      <c r="J52" s="239"/>
      <c r="K52" s="239"/>
      <c r="L52" s="239"/>
      <c r="M52" s="239"/>
      <c r="N52" s="239"/>
    </row>
    <row r="53" spans="1:14" ht="18" customHeight="1">
      <c r="A53" s="61"/>
      <c r="B53" s="56"/>
      <c r="C53" s="56"/>
      <c r="D53" s="22"/>
      <c r="F53" s="61"/>
      <c r="G53" s="20"/>
      <c r="H53" s="56"/>
      <c r="I53" s="22"/>
      <c r="J53" s="239"/>
      <c r="K53" s="239"/>
      <c r="L53" s="239"/>
      <c r="M53" s="239"/>
      <c r="N53" s="239"/>
    </row>
    <row r="54" spans="1:14" ht="18" customHeight="1">
      <c r="A54" s="61"/>
      <c r="B54" s="56"/>
      <c r="C54" s="56"/>
      <c r="D54" s="22"/>
      <c r="F54" s="61"/>
      <c r="G54" s="20"/>
      <c r="H54" s="56"/>
      <c r="I54" s="22"/>
      <c r="J54" s="239"/>
      <c r="K54" s="239"/>
      <c r="L54" s="239"/>
      <c r="M54" s="239"/>
      <c r="N54" s="239"/>
    </row>
    <row r="55" spans="1:14" ht="18" customHeight="1">
      <c r="A55" s="61"/>
      <c r="B55" s="56"/>
      <c r="C55" s="56"/>
      <c r="D55" s="22"/>
      <c r="F55" s="61"/>
      <c r="G55" s="20"/>
      <c r="H55" s="56"/>
      <c r="I55" s="22"/>
      <c r="J55" s="239"/>
      <c r="K55" s="239"/>
      <c r="L55" s="239"/>
      <c r="M55" s="239"/>
      <c r="N55" s="239"/>
    </row>
    <row r="56" spans="1:14" ht="18" customHeight="1">
      <c r="A56" s="63"/>
      <c r="B56" s="64"/>
      <c r="C56" s="64"/>
      <c r="D56" s="65"/>
      <c r="F56" s="63"/>
      <c r="G56" s="66"/>
      <c r="H56" s="64"/>
      <c r="I56" s="65"/>
      <c r="J56" s="239"/>
      <c r="K56" s="239"/>
      <c r="L56" s="239"/>
      <c r="M56" s="239"/>
      <c r="N56" s="239"/>
    </row>
    <row r="57" spans="1:14" ht="18" customHeight="1">
      <c r="J57" s="239"/>
      <c r="K57" s="239"/>
      <c r="L57" s="239"/>
      <c r="M57" s="239"/>
      <c r="N57" s="239"/>
    </row>
    <row r="58" spans="1:14" ht="18" customHeight="1">
      <c r="A58" s="239"/>
      <c r="B58" s="239"/>
      <c r="C58" s="256"/>
      <c r="D58" s="239"/>
      <c r="F58" s="239"/>
      <c r="G58" s="239"/>
      <c r="H58" s="256"/>
      <c r="I58" s="239"/>
    </row>
    <row r="59" spans="1:14" ht="18" customHeight="1">
      <c r="A59" s="239"/>
      <c r="B59" s="239"/>
      <c r="C59" s="256"/>
      <c r="D59" s="239"/>
      <c r="E59" s="239"/>
      <c r="F59" s="239"/>
      <c r="G59" s="239"/>
      <c r="H59" s="256"/>
      <c r="I59" s="239"/>
      <c r="J59" s="239"/>
      <c r="K59" s="239"/>
      <c r="L59" s="239"/>
      <c r="M59" s="239"/>
      <c r="N59" s="239"/>
    </row>
    <row r="60" spans="1:14" ht="18" customHeight="1">
      <c r="A60" s="239"/>
      <c r="B60" s="239"/>
      <c r="C60" s="256"/>
      <c r="D60" s="239"/>
      <c r="E60" s="239"/>
      <c r="F60" s="239"/>
      <c r="G60" s="239"/>
      <c r="H60" s="256"/>
      <c r="I60" s="239"/>
      <c r="J60" s="239"/>
      <c r="K60" s="239"/>
      <c r="L60" s="239"/>
      <c r="M60" s="239"/>
      <c r="N60" s="239"/>
    </row>
    <row r="61" spans="1:14">
      <c r="A61" s="239"/>
      <c r="B61" s="239"/>
      <c r="C61" s="256"/>
      <c r="D61" s="239"/>
      <c r="E61" s="239"/>
      <c r="F61" s="239"/>
      <c r="G61" s="239"/>
      <c r="H61" s="256"/>
      <c r="I61" s="239"/>
      <c r="J61" s="239"/>
      <c r="K61" s="239"/>
      <c r="L61" s="239"/>
      <c r="M61" s="239"/>
      <c r="N61" s="239"/>
    </row>
    <row r="62" spans="1:14">
      <c r="A62" s="239"/>
      <c r="B62" s="239"/>
      <c r="C62" s="256"/>
      <c r="D62" s="239"/>
      <c r="E62" s="239"/>
      <c r="F62" s="239"/>
      <c r="G62" s="239"/>
      <c r="H62" s="256"/>
      <c r="I62" s="239"/>
      <c r="J62" s="239"/>
      <c r="K62" s="239"/>
      <c r="L62" s="239"/>
      <c r="M62" s="239"/>
      <c r="N62" s="239"/>
    </row>
    <row r="63" spans="1:14">
      <c r="A63" s="239"/>
      <c r="B63" s="239"/>
      <c r="C63" s="256"/>
      <c r="D63" s="239"/>
      <c r="E63" s="239"/>
      <c r="F63" s="239"/>
      <c r="G63" s="239"/>
      <c r="H63" s="256"/>
      <c r="I63" s="239"/>
      <c r="J63" s="239"/>
      <c r="K63" s="239"/>
      <c r="L63" s="239"/>
      <c r="M63" s="239"/>
      <c r="N63" s="239"/>
    </row>
    <row r="64" spans="1:14">
      <c r="A64" s="239"/>
      <c r="B64" s="239"/>
      <c r="C64" s="256"/>
      <c r="D64" s="239"/>
      <c r="E64" s="239"/>
      <c r="F64" s="239"/>
      <c r="G64" s="239"/>
      <c r="H64" s="256"/>
      <c r="I64" s="239"/>
      <c r="J64" s="239"/>
      <c r="K64" s="239"/>
      <c r="L64" s="239"/>
      <c r="M64" s="239"/>
      <c r="N64" s="239"/>
    </row>
    <row r="65" spans="1:14">
      <c r="A65" s="239"/>
      <c r="B65" s="239"/>
      <c r="C65" s="256"/>
      <c r="D65" s="239"/>
      <c r="E65" s="239"/>
      <c r="F65" s="239"/>
      <c r="G65" s="239"/>
      <c r="H65" s="256"/>
      <c r="I65" s="239"/>
      <c r="J65" s="239"/>
      <c r="K65" s="239"/>
      <c r="L65" s="239"/>
      <c r="M65" s="239"/>
      <c r="N65" s="239"/>
    </row>
    <row r="66" spans="1:14">
      <c r="A66" s="239"/>
      <c r="B66" s="239"/>
      <c r="C66" s="256"/>
      <c r="D66" s="239"/>
      <c r="E66" s="239"/>
      <c r="F66" s="239"/>
      <c r="G66" s="239"/>
      <c r="H66" s="256"/>
      <c r="I66" s="239"/>
      <c r="J66" s="239"/>
      <c r="K66" s="239"/>
      <c r="L66" s="239"/>
      <c r="M66" s="239"/>
      <c r="N66" s="239"/>
    </row>
    <row r="67" spans="1:14">
      <c r="A67" s="239"/>
      <c r="B67" s="239"/>
      <c r="C67" s="256"/>
      <c r="D67" s="239"/>
      <c r="E67" s="239"/>
      <c r="F67" s="239"/>
      <c r="G67" s="239"/>
      <c r="H67" s="256"/>
      <c r="I67" s="239"/>
      <c r="J67" s="239"/>
      <c r="K67" s="239"/>
      <c r="L67" s="239"/>
      <c r="M67" s="239"/>
      <c r="N67" s="239"/>
    </row>
    <row r="68" spans="1:14">
      <c r="A68" s="239"/>
      <c r="B68" s="239"/>
      <c r="C68" s="256"/>
      <c r="D68" s="239"/>
      <c r="E68" s="239"/>
      <c r="F68" s="239"/>
      <c r="G68" s="239"/>
      <c r="H68" s="256"/>
      <c r="I68" s="239"/>
      <c r="J68" s="239"/>
      <c r="K68" s="239"/>
      <c r="L68" s="239"/>
      <c r="M68" s="239"/>
      <c r="N68" s="239"/>
    </row>
    <row r="69" spans="1:14">
      <c r="A69" s="239"/>
      <c r="B69" s="239"/>
      <c r="C69" s="256"/>
      <c r="D69" s="239"/>
      <c r="E69" s="239"/>
      <c r="F69" s="239"/>
      <c r="G69" s="239"/>
      <c r="H69" s="256"/>
      <c r="I69" s="239"/>
      <c r="J69" s="239"/>
      <c r="K69" s="239"/>
      <c r="L69" s="239"/>
      <c r="M69" s="239"/>
      <c r="N69" s="239"/>
    </row>
    <row r="70" spans="1:14">
      <c r="A70" s="239"/>
      <c r="B70" s="239"/>
      <c r="C70" s="256"/>
      <c r="D70" s="239"/>
      <c r="E70" s="239"/>
      <c r="F70" s="239"/>
      <c r="G70" s="239"/>
      <c r="H70" s="256"/>
      <c r="I70" s="239"/>
      <c r="J70" s="239"/>
      <c r="K70" s="239"/>
      <c r="L70" s="239"/>
      <c r="M70" s="239"/>
      <c r="N70" s="239"/>
    </row>
    <row r="71" spans="1:14">
      <c r="A71" s="239"/>
      <c r="B71" s="239"/>
      <c r="C71" s="256"/>
      <c r="D71" s="239"/>
      <c r="E71" s="239"/>
      <c r="F71" s="239"/>
      <c r="G71" s="239"/>
      <c r="H71" s="256"/>
      <c r="I71" s="239"/>
      <c r="J71" s="239"/>
      <c r="K71" s="239"/>
      <c r="L71" s="239"/>
      <c r="M71" s="239"/>
      <c r="N71" s="239"/>
    </row>
    <row r="72" spans="1:14">
      <c r="A72" s="239"/>
      <c r="B72" s="239"/>
      <c r="C72" s="256"/>
      <c r="D72" s="239"/>
      <c r="E72" s="239"/>
      <c r="F72" s="239"/>
      <c r="G72" s="239"/>
      <c r="H72" s="256"/>
      <c r="I72" s="239"/>
      <c r="J72" s="239"/>
      <c r="K72" s="239"/>
      <c r="L72" s="239"/>
      <c r="M72" s="239"/>
      <c r="N72" s="239"/>
    </row>
    <row r="73" spans="1:14">
      <c r="A73" s="239"/>
      <c r="B73" s="239"/>
      <c r="C73" s="256"/>
      <c r="D73" s="239"/>
      <c r="E73" s="239"/>
      <c r="F73" s="239"/>
      <c r="G73" s="239"/>
      <c r="H73" s="256"/>
      <c r="I73" s="239"/>
      <c r="J73" s="239"/>
      <c r="K73" s="239"/>
      <c r="L73" s="239"/>
      <c r="M73" s="239"/>
      <c r="N73" s="239"/>
    </row>
    <row r="74" spans="1:14">
      <c r="A74" s="239"/>
      <c r="B74" s="239"/>
      <c r="C74" s="256"/>
      <c r="D74" s="239"/>
      <c r="E74" s="239"/>
      <c r="F74" s="239"/>
      <c r="G74" s="239"/>
      <c r="H74" s="256"/>
      <c r="I74" s="239"/>
      <c r="J74" s="239"/>
      <c r="K74" s="239"/>
      <c r="L74" s="239"/>
      <c r="M74" s="239"/>
      <c r="N74" s="239"/>
    </row>
    <row r="75" spans="1:14">
      <c r="A75" s="239"/>
      <c r="B75" s="239"/>
      <c r="C75" s="256"/>
      <c r="D75" s="239"/>
      <c r="E75" s="239"/>
      <c r="F75" s="239"/>
      <c r="G75" s="239"/>
      <c r="H75" s="256"/>
      <c r="I75" s="239"/>
      <c r="J75" s="239"/>
      <c r="K75" s="239"/>
      <c r="L75" s="239"/>
      <c r="M75" s="239"/>
      <c r="N75" s="239"/>
    </row>
    <row r="76" spans="1:14">
      <c r="A76" s="239"/>
      <c r="B76" s="239"/>
      <c r="C76" s="256"/>
      <c r="D76" s="239"/>
      <c r="E76" s="239"/>
      <c r="F76" s="239"/>
      <c r="G76" s="239"/>
      <c r="H76" s="256"/>
      <c r="I76" s="239"/>
      <c r="J76" s="239"/>
      <c r="K76" s="239"/>
      <c r="L76" s="239"/>
      <c r="M76" s="239"/>
      <c r="N76" s="239"/>
    </row>
    <row r="77" spans="1:14">
      <c r="A77" s="239"/>
      <c r="B77" s="239"/>
      <c r="C77" s="256"/>
      <c r="D77" s="239"/>
      <c r="E77" s="239"/>
      <c r="F77" s="239"/>
      <c r="G77" s="239"/>
      <c r="H77" s="256"/>
      <c r="I77" s="239"/>
      <c r="J77" s="239"/>
      <c r="K77" s="239"/>
      <c r="L77" s="239"/>
      <c r="M77" s="239"/>
      <c r="N77" s="239"/>
    </row>
    <row r="78" spans="1:14">
      <c r="A78" s="239"/>
      <c r="B78" s="239"/>
      <c r="C78" s="256"/>
      <c r="D78" s="239"/>
      <c r="E78" s="239"/>
      <c r="F78" s="239"/>
      <c r="G78" s="239"/>
      <c r="H78" s="256"/>
      <c r="I78" s="239"/>
      <c r="J78" s="239"/>
      <c r="K78" s="239"/>
      <c r="L78" s="239"/>
      <c r="M78" s="239"/>
      <c r="N78" s="239"/>
    </row>
    <row r="79" spans="1:14">
      <c r="A79" s="239"/>
      <c r="B79" s="239"/>
      <c r="C79" s="256"/>
      <c r="D79" s="239"/>
      <c r="E79" s="239"/>
      <c r="F79" s="239"/>
      <c r="G79" s="239"/>
      <c r="H79" s="256"/>
      <c r="I79" s="239"/>
      <c r="J79" s="239"/>
      <c r="K79" s="239"/>
      <c r="L79" s="239"/>
      <c r="M79" s="239"/>
      <c r="N79" s="239"/>
    </row>
    <row r="80" spans="1:14">
      <c r="A80" s="239"/>
      <c r="B80" s="239"/>
      <c r="C80" s="256"/>
      <c r="D80" s="239"/>
      <c r="E80" s="239"/>
      <c r="F80" s="239"/>
      <c r="G80" s="239"/>
      <c r="H80" s="256"/>
      <c r="I80" s="239"/>
      <c r="J80" s="239"/>
      <c r="K80" s="239"/>
      <c r="L80" s="239"/>
      <c r="M80" s="239"/>
      <c r="N80" s="239"/>
    </row>
    <row r="81" spans="1:14">
      <c r="A81" s="239"/>
      <c r="B81" s="239"/>
      <c r="C81" s="256"/>
      <c r="D81" s="239"/>
      <c r="E81" s="239"/>
      <c r="F81" s="239"/>
      <c r="G81" s="239"/>
      <c r="H81" s="256"/>
      <c r="I81" s="239"/>
      <c r="J81" s="239"/>
      <c r="K81" s="239"/>
      <c r="L81" s="239"/>
      <c r="M81" s="239"/>
      <c r="N81" s="239"/>
    </row>
    <row r="82" spans="1:14">
      <c r="A82" s="239"/>
      <c r="B82" s="239"/>
      <c r="C82" s="256"/>
      <c r="D82" s="239"/>
      <c r="E82" s="239"/>
      <c r="F82" s="239"/>
      <c r="G82" s="239"/>
      <c r="H82" s="256"/>
      <c r="I82" s="239"/>
      <c r="J82" s="239"/>
      <c r="K82" s="239"/>
      <c r="L82" s="239"/>
      <c r="M82" s="239"/>
      <c r="N82" s="239"/>
    </row>
    <row r="83" spans="1:14">
      <c r="A83" s="239"/>
      <c r="B83" s="239"/>
      <c r="C83" s="256"/>
      <c r="D83" s="239"/>
      <c r="E83" s="239"/>
      <c r="F83" s="239"/>
      <c r="G83" s="239"/>
      <c r="H83" s="256"/>
      <c r="I83" s="239"/>
      <c r="J83" s="239"/>
      <c r="K83" s="239"/>
      <c r="L83" s="239"/>
      <c r="M83" s="239"/>
      <c r="N83" s="239"/>
    </row>
    <row r="84" spans="1:14">
      <c r="A84" s="239"/>
      <c r="B84" s="239"/>
      <c r="C84" s="256"/>
      <c r="D84" s="239"/>
      <c r="E84" s="239"/>
      <c r="F84" s="239"/>
      <c r="G84" s="239"/>
      <c r="H84" s="256"/>
      <c r="I84" s="239"/>
      <c r="J84" s="239"/>
      <c r="K84" s="239"/>
      <c r="L84" s="239"/>
      <c r="M84" s="239"/>
      <c r="N84" s="239"/>
    </row>
    <row r="85" spans="1:14">
      <c r="A85" s="239"/>
      <c r="B85" s="239"/>
      <c r="C85" s="256"/>
      <c r="D85" s="239"/>
      <c r="E85" s="239"/>
      <c r="F85" s="239"/>
      <c r="G85" s="239"/>
      <c r="H85" s="256"/>
      <c r="I85" s="239"/>
      <c r="J85" s="239"/>
      <c r="K85" s="239"/>
      <c r="L85" s="239"/>
      <c r="M85" s="239"/>
      <c r="N85" s="239"/>
    </row>
    <row r="86" spans="1:14">
      <c r="A86" s="239"/>
      <c r="B86" s="239"/>
      <c r="C86" s="256"/>
      <c r="D86" s="239"/>
      <c r="E86" s="239"/>
      <c r="F86" s="239"/>
      <c r="G86" s="239"/>
      <c r="H86" s="256"/>
      <c r="I86" s="239"/>
      <c r="J86" s="239"/>
      <c r="K86" s="239"/>
      <c r="L86" s="239"/>
      <c r="M86" s="239"/>
      <c r="N86" s="239"/>
    </row>
    <row r="87" spans="1:14">
      <c r="A87" s="239"/>
      <c r="B87" s="239"/>
      <c r="C87" s="256"/>
      <c r="D87" s="239"/>
      <c r="E87" s="239"/>
      <c r="F87" s="239"/>
      <c r="G87" s="239"/>
      <c r="H87" s="256"/>
      <c r="I87" s="239"/>
      <c r="J87" s="239"/>
      <c r="K87" s="239"/>
      <c r="L87" s="239"/>
      <c r="M87" s="239"/>
      <c r="N87" s="239"/>
    </row>
    <row r="88" spans="1:14">
      <c r="A88" s="239"/>
      <c r="B88" s="239"/>
      <c r="C88" s="256"/>
      <c r="D88" s="239"/>
      <c r="E88" s="239"/>
      <c r="F88" s="239"/>
      <c r="G88" s="239"/>
      <c r="H88" s="256"/>
      <c r="I88" s="239"/>
      <c r="J88" s="239"/>
      <c r="K88" s="239"/>
      <c r="L88" s="239"/>
      <c r="M88" s="239"/>
      <c r="N88" s="239"/>
    </row>
    <row r="89" spans="1:14">
      <c r="A89" s="239"/>
      <c r="B89" s="239"/>
      <c r="C89" s="256"/>
      <c r="D89" s="239"/>
      <c r="E89" s="239"/>
      <c r="F89" s="239"/>
      <c r="G89" s="239"/>
      <c r="H89" s="256"/>
      <c r="I89" s="239"/>
      <c r="J89" s="239"/>
      <c r="K89" s="239"/>
      <c r="L89" s="239"/>
      <c r="M89" s="239"/>
      <c r="N89" s="239"/>
    </row>
    <row r="90" spans="1:14">
      <c r="A90" s="239"/>
      <c r="B90" s="239"/>
      <c r="C90" s="256"/>
      <c r="D90" s="239"/>
      <c r="E90" s="239"/>
      <c r="F90" s="239"/>
      <c r="G90" s="239"/>
      <c r="H90" s="256"/>
      <c r="I90" s="239"/>
      <c r="J90" s="239"/>
      <c r="K90" s="239"/>
      <c r="L90" s="239"/>
      <c r="M90" s="239"/>
      <c r="N90" s="239"/>
    </row>
    <row r="91" spans="1:14">
      <c r="A91" s="239"/>
      <c r="B91" s="239"/>
      <c r="C91" s="256"/>
      <c r="D91" s="239"/>
      <c r="E91" s="239"/>
      <c r="F91" s="239"/>
      <c r="G91" s="239"/>
      <c r="H91" s="256"/>
      <c r="I91" s="239"/>
      <c r="J91" s="239"/>
      <c r="K91" s="239"/>
      <c r="L91" s="239"/>
      <c r="M91" s="239"/>
      <c r="N91" s="239"/>
    </row>
    <row r="92" spans="1:14">
      <c r="A92" s="239"/>
      <c r="B92" s="239"/>
      <c r="C92" s="256"/>
      <c r="D92" s="239"/>
      <c r="E92" s="239"/>
      <c r="F92" s="239"/>
      <c r="G92" s="239"/>
      <c r="H92" s="256"/>
      <c r="I92" s="239"/>
      <c r="J92" s="239"/>
      <c r="K92" s="239"/>
      <c r="L92" s="239"/>
      <c r="M92" s="239"/>
      <c r="N92" s="239"/>
    </row>
    <row r="93" spans="1:14">
      <c r="A93" s="239"/>
      <c r="B93" s="239"/>
      <c r="C93" s="256"/>
      <c r="D93" s="239"/>
      <c r="E93" s="239"/>
      <c r="F93" s="239"/>
      <c r="G93" s="239"/>
      <c r="H93" s="256"/>
      <c r="I93" s="239"/>
      <c r="J93" s="239"/>
      <c r="K93" s="239"/>
      <c r="L93" s="239"/>
      <c r="M93" s="239"/>
      <c r="N93" s="239"/>
    </row>
    <row r="94" spans="1:14">
      <c r="A94" s="239"/>
      <c r="B94" s="239"/>
      <c r="C94" s="256"/>
      <c r="D94" s="239"/>
      <c r="E94" s="239"/>
      <c r="F94" s="239"/>
      <c r="G94" s="239"/>
      <c r="H94" s="256"/>
      <c r="I94" s="239"/>
      <c r="J94" s="239"/>
      <c r="K94" s="239"/>
      <c r="L94" s="239"/>
      <c r="M94" s="239"/>
      <c r="N94" s="239"/>
    </row>
    <row r="95" spans="1:14">
      <c r="A95" s="239"/>
      <c r="B95" s="239"/>
      <c r="C95" s="256"/>
      <c r="D95" s="239"/>
      <c r="E95" s="239"/>
      <c r="F95" s="239"/>
      <c r="G95" s="239"/>
      <c r="H95" s="256"/>
      <c r="I95" s="239"/>
      <c r="J95" s="239"/>
      <c r="K95" s="239"/>
      <c r="L95" s="239"/>
      <c r="M95" s="239"/>
      <c r="N95" s="239"/>
    </row>
    <row r="96" spans="1:14">
      <c r="A96" s="239"/>
      <c r="B96" s="239"/>
      <c r="C96" s="256"/>
      <c r="D96" s="239"/>
      <c r="E96" s="239"/>
      <c r="F96" s="239"/>
      <c r="G96" s="239"/>
      <c r="H96" s="256"/>
      <c r="I96" s="239"/>
      <c r="J96" s="239"/>
      <c r="K96" s="239"/>
      <c r="L96" s="239"/>
      <c r="M96" s="239"/>
      <c r="N96" s="239"/>
    </row>
    <row r="97" spans="1:14">
      <c r="A97" s="239"/>
      <c r="B97" s="239"/>
      <c r="C97" s="256"/>
      <c r="D97" s="239"/>
      <c r="E97" s="239"/>
      <c r="F97" s="239"/>
      <c r="G97" s="239"/>
      <c r="H97" s="256"/>
      <c r="I97" s="239"/>
      <c r="J97" s="239"/>
      <c r="K97" s="239"/>
      <c r="L97" s="239"/>
      <c r="M97" s="239"/>
      <c r="N97" s="239"/>
    </row>
    <row r="98" spans="1:14">
      <c r="A98" s="239"/>
      <c r="B98" s="239"/>
      <c r="C98" s="256"/>
      <c r="D98" s="239"/>
      <c r="E98" s="239"/>
      <c r="F98" s="239"/>
      <c r="G98" s="239"/>
      <c r="H98" s="256"/>
      <c r="I98" s="239"/>
      <c r="J98" s="239"/>
      <c r="K98" s="239"/>
      <c r="L98" s="239"/>
      <c r="M98" s="239"/>
      <c r="N98" s="239"/>
    </row>
    <row r="99" spans="1:14">
      <c r="A99" s="239"/>
      <c r="B99" s="239"/>
      <c r="C99" s="256"/>
      <c r="D99" s="239"/>
      <c r="E99" s="239"/>
      <c r="F99" s="239"/>
      <c r="G99" s="239"/>
      <c r="H99" s="256"/>
      <c r="I99" s="239"/>
      <c r="J99" s="239"/>
      <c r="K99" s="239"/>
      <c r="L99" s="239"/>
      <c r="M99" s="239"/>
      <c r="N99" s="239"/>
    </row>
    <row r="100" spans="1:14">
      <c r="A100" s="239"/>
      <c r="B100" s="239"/>
      <c r="C100" s="256"/>
      <c r="D100" s="239"/>
      <c r="E100" s="239"/>
      <c r="F100" s="239"/>
      <c r="G100" s="239"/>
      <c r="H100" s="256"/>
      <c r="I100" s="239"/>
      <c r="J100" s="239"/>
      <c r="K100" s="239"/>
      <c r="L100" s="239"/>
      <c r="M100" s="239"/>
      <c r="N100" s="239"/>
    </row>
    <row r="101" spans="1:14">
      <c r="A101" s="239"/>
      <c r="B101" s="239"/>
      <c r="C101" s="256"/>
      <c r="D101" s="239"/>
      <c r="E101" s="239"/>
      <c r="F101" s="239"/>
      <c r="G101" s="239"/>
      <c r="H101" s="256"/>
      <c r="I101" s="239"/>
      <c r="J101" s="239"/>
      <c r="K101" s="239"/>
      <c r="L101" s="239"/>
      <c r="M101" s="239"/>
      <c r="N101" s="239"/>
    </row>
    <row r="102" spans="1:14">
      <c r="E102" s="239"/>
      <c r="J102" s="239"/>
      <c r="K102" s="239"/>
      <c r="L102" s="239"/>
      <c r="M102" s="239"/>
      <c r="N102" s="239"/>
    </row>
  </sheetData>
  <sheetProtection algorithmName="SHA-512" hashValue="1EVeaxXDGIm3qw+ab5dPP5lgwKWcO9RlYI6W7YZFhrH2syxLTKGU97g8vb9DMYUxdhokK1a2Yk1V+h0bATRppQ==" saltValue="EFAp6tADO0CqeKTAJHjcIQ==" spinCount="100000" sheet="1" formatCells="0" formatColumns="0" formatRows="0"/>
  <customSheetViews>
    <customSheetView guid="{73E6BE55-0B95-42F6-BA8F-A2E5A364A48B}" showPageBreaks="1" fitToPage="1" printArea="1" view="pageLayout">
      <selection activeCell="B48" sqref="B48"/>
      <pageMargins left="0.7" right="0.7" top="0.75" bottom="0.75" header="0.3" footer="0.3"/>
      <printOptions horizontalCentered="1" verticalCentered="1"/>
      <pageSetup scale="69" orientation="landscape" r:id="rId1"/>
      <headerFooter>
        <oddHeader>&amp;CBudget Summary Sheet</oddHeader>
        <oddFooter>Page &amp;P of &amp;N</oddFooter>
      </headerFooter>
    </customSheetView>
  </customSheetViews>
  <mergeCells count="5">
    <mergeCell ref="A1:D1"/>
    <mergeCell ref="A3:D3"/>
    <mergeCell ref="A6:D6"/>
    <mergeCell ref="F6:I6"/>
    <mergeCell ref="A2:B2"/>
  </mergeCells>
  <printOptions horizontalCentered="1" verticalCentered="1"/>
  <pageMargins left="0.7" right="0.7" top="0.75" bottom="0.75" header="0.3" footer="0.3"/>
  <pageSetup scale="51" orientation="landscape" r:id="rId2"/>
  <headerFooter>
    <oddHeader>&amp;CBudget Summary Sheet</oddHeader>
    <oddFooter>Page &amp;P of &amp;N</odd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F27"/>
  <sheetViews>
    <sheetView zoomScaleNormal="100" workbookViewId="0">
      <selection activeCell="C10" sqref="C10"/>
    </sheetView>
  </sheetViews>
  <sheetFormatPr defaultColWidth="9.109375" defaultRowHeight="15.6"/>
  <cols>
    <col min="1" max="1" width="15.44140625" style="51" customWidth="1"/>
    <col min="2" max="2" width="32.33203125" style="51" bestFit="1" customWidth="1"/>
    <col min="3" max="3" width="17" style="51" customWidth="1"/>
    <col min="4" max="4" width="17.33203125" style="51" customWidth="1"/>
    <col min="5" max="5" width="19.109375" style="51" customWidth="1"/>
    <col min="6" max="6" width="16" style="51" customWidth="1"/>
    <col min="7" max="7" width="13.109375" style="51" customWidth="1"/>
    <col min="8" max="8" width="12.109375" style="51" customWidth="1"/>
    <col min="9" max="9" width="12.88671875" style="51" customWidth="1"/>
    <col min="10" max="10" width="14.5546875" style="51" customWidth="1"/>
    <col min="11" max="16384" width="9.109375" style="51"/>
  </cols>
  <sheetData>
    <row r="1" spans="1:5">
      <c r="A1" s="51" t="s">
        <v>65</v>
      </c>
    </row>
    <row r="2" spans="1:5" ht="31.2">
      <c r="D2" s="70" t="s">
        <v>53</v>
      </c>
      <c r="E2" s="70" t="s">
        <v>66</v>
      </c>
    </row>
    <row r="3" spans="1:5">
      <c r="A3" s="51" t="s">
        <v>46</v>
      </c>
      <c r="B3" s="230"/>
      <c r="D3" s="231"/>
      <c r="E3" s="231"/>
    </row>
    <row r="4" spans="1:5">
      <c r="A4" s="51" t="s">
        <v>47</v>
      </c>
      <c r="B4" s="230"/>
    </row>
    <row r="7" spans="1:5">
      <c r="B7" s="68" t="s">
        <v>48</v>
      </c>
      <c r="C7" s="176">
        <f>Information!F4</f>
        <v>0</v>
      </c>
    </row>
    <row r="9" spans="1:5">
      <c r="B9" s="56" t="s">
        <v>49</v>
      </c>
      <c r="C9" s="178" t="str">
        <f>"FY"&amp;RIGHT('Rate Application'!L1,2)-1</f>
        <v>FY18</v>
      </c>
      <c r="D9" s="178" t="str">
        <f>"FY"&amp;ABS(RIGHT(C9,2)-1)</f>
        <v>FY17</v>
      </c>
      <c r="E9" s="178" t="str">
        <f>"FY"&amp;ABS(RIGHT(D9,2)-1)</f>
        <v>FY16</v>
      </c>
    </row>
    <row r="10" spans="1:5">
      <c r="B10" s="257" t="s">
        <v>255</v>
      </c>
      <c r="C10" s="232">
        <f>D16</f>
        <v>0</v>
      </c>
      <c r="D10" s="232">
        <f>E16</f>
        <v>0</v>
      </c>
      <c r="E10" s="232"/>
    </row>
    <row r="11" spans="1:5">
      <c r="B11" s="257" t="s">
        <v>50</v>
      </c>
      <c r="C11" s="232"/>
      <c r="D11" s="232"/>
      <c r="E11" s="232"/>
    </row>
    <row r="12" spans="1:5">
      <c r="B12" s="257" t="s">
        <v>16</v>
      </c>
      <c r="C12" s="232"/>
      <c r="D12" s="232"/>
      <c r="E12" s="232"/>
    </row>
    <row r="13" spans="1:5">
      <c r="B13" s="257" t="s">
        <v>51</v>
      </c>
      <c r="C13" s="232"/>
      <c r="D13" s="232"/>
      <c r="E13" s="232"/>
    </row>
    <row r="14" spans="1:5">
      <c r="B14" s="257" t="s">
        <v>52</v>
      </c>
      <c r="C14" s="232"/>
      <c r="D14" s="232"/>
      <c r="E14" s="232"/>
    </row>
    <row r="15" spans="1:5">
      <c r="C15" s="69"/>
      <c r="D15" s="69"/>
      <c r="E15" s="69"/>
    </row>
    <row r="16" spans="1:5">
      <c r="B16" s="51" t="s">
        <v>18</v>
      </c>
      <c r="C16" s="177">
        <f>C10+C11-C12-C13-C14</f>
        <v>0</v>
      </c>
      <c r="D16" s="177">
        <f t="shared" ref="D16:E16" si="0">D10+D11-D12-D13-D14</f>
        <v>0</v>
      </c>
      <c r="E16" s="458">
        <f t="shared" si="0"/>
        <v>0</v>
      </c>
    </row>
    <row r="18" spans="1:6">
      <c r="A18" s="51" t="s">
        <v>1</v>
      </c>
    </row>
    <row r="19" spans="1:6">
      <c r="A19" s="176" t="s">
        <v>46</v>
      </c>
      <c r="B19" s="71" t="s">
        <v>54</v>
      </c>
      <c r="C19" s="72"/>
      <c r="D19" s="72"/>
      <c r="E19" s="73"/>
      <c r="F19" s="67" t="s">
        <v>78</v>
      </c>
    </row>
    <row r="20" spans="1:6">
      <c r="A20" s="230"/>
      <c r="B20" s="606"/>
      <c r="C20" s="607"/>
      <c r="D20" s="607"/>
      <c r="E20" s="608"/>
      <c r="F20" s="230"/>
    </row>
    <row r="21" spans="1:6">
      <c r="A21" s="230"/>
      <c r="B21" s="606"/>
      <c r="C21" s="607"/>
      <c r="D21" s="607"/>
      <c r="E21" s="608"/>
      <c r="F21" s="230"/>
    </row>
    <row r="22" spans="1:6">
      <c r="A22" s="230"/>
      <c r="B22" s="606"/>
      <c r="C22" s="607"/>
      <c r="D22" s="607"/>
      <c r="E22" s="608"/>
      <c r="F22" s="230"/>
    </row>
    <row r="23" spans="1:6">
      <c r="A23" s="230"/>
      <c r="B23" s="606"/>
      <c r="C23" s="607"/>
      <c r="D23" s="607"/>
      <c r="E23" s="608"/>
      <c r="F23" s="230"/>
    </row>
    <row r="24" spans="1:6">
      <c r="A24" s="230"/>
      <c r="B24" s="606"/>
      <c r="C24" s="607"/>
      <c r="D24" s="607"/>
      <c r="E24" s="608"/>
      <c r="F24" s="230"/>
    </row>
    <row r="25" spans="1:6">
      <c r="A25" s="230"/>
      <c r="B25" s="606"/>
      <c r="C25" s="607"/>
      <c r="D25" s="607"/>
      <c r="E25" s="608"/>
      <c r="F25" s="230"/>
    </row>
    <row r="26" spans="1:6">
      <c r="A26" s="230"/>
      <c r="B26" s="606"/>
      <c r="C26" s="607"/>
      <c r="D26" s="607"/>
      <c r="E26" s="608"/>
      <c r="F26" s="230"/>
    </row>
    <row r="27" spans="1:6">
      <c r="A27" s="230"/>
      <c r="B27" s="606"/>
      <c r="C27" s="607"/>
      <c r="D27" s="607"/>
      <c r="E27" s="608"/>
      <c r="F27" s="230"/>
    </row>
  </sheetData>
  <sheetProtection algorithmName="SHA-512" hashValue="dFvK79Jen7g7Hy27bE9oAdGZJuGoEyU57ubLSEimwIX2307cxnIwjv/dm3qVHKwxseBdUcrGFDy0dd4P8zBY0A==" saltValue="Lb30NrkZAPoLGGLAjXNpdw==" spinCount="100000" sheet="1" formatCells="0" formatColumns="0" formatRows="0"/>
  <customSheetViews>
    <customSheetView guid="{73E6BE55-0B95-42F6-BA8F-A2E5A364A48B}" showPageBreaks="1" fitToPage="1" printArea="1" view="pageLayout" topLeftCell="A32">
      <selection activeCell="C36" sqref="C36"/>
      <pageMargins left="0.7" right="0.7" top="0.75" bottom="0.75" header="0.3" footer="0.3"/>
      <printOptions horizontalCentered="1" verticalCentered="1"/>
      <pageSetup orientation="landscape" r:id="rId1"/>
      <headerFooter>
        <oddHeader>&amp;CReviewer Notes Sheet</oddHeader>
        <oddFooter>Page &amp;P of &amp;N</oddFooter>
      </headerFooter>
    </customSheetView>
  </customSheetViews>
  <mergeCells count="8">
    <mergeCell ref="B26:E26"/>
    <mergeCell ref="B27:E27"/>
    <mergeCell ref="B20:E20"/>
    <mergeCell ref="B21:E21"/>
    <mergeCell ref="B22:E22"/>
    <mergeCell ref="B23:E23"/>
    <mergeCell ref="B24:E24"/>
    <mergeCell ref="B25:E25"/>
  </mergeCells>
  <printOptions horizontalCentered="1" verticalCentered="1"/>
  <pageMargins left="0.7" right="0.7" top="0.75" bottom="0.75" header="0.3" footer="0.3"/>
  <pageSetup scale="74" orientation="portrait" r:id="rId2"/>
  <headerFooter>
    <oddHeader>&amp;CReviewer Notes Sheet</oddHeader>
    <oddFooter>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pageSetUpPr fitToPage="1"/>
  </sheetPr>
  <dimension ref="A1:V48"/>
  <sheetViews>
    <sheetView showGridLines="0" zoomScale="80" zoomScaleNormal="80" workbookViewId="0">
      <selection activeCell="B29" sqref="B29"/>
    </sheetView>
  </sheetViews>
  <sheetFormatPr defaultColWidth="9.109375" defaultRowHeight="13.8"/>
  <cols>
    <col min="1" max="1" width="3.6640625" style="5" customWidth="1"/>
    <col min="2" max="2" width="11.33203125" style="9" customWidth="1"/>
    <col min="3" max="3" width="9.88671875" style="16" customWidth="1"/>
    <col min="4" max="4" width="2.5546875" style="16" customWidth="1"/>
    <col min="5" max="5" width="13" style="16" customWidth="1"/>
    <col min="6" max="6" width="5.6640625" style="9" customWidth="1"/>
    <col min="7" max="7" width="7.6640625" style="9" customWidth="1"/>
    <col min="8" max="8" width="5.6640625" style="9" customWidth="1"/>
    <col min="9" max="9" width="10.6640625" style="9" customWidth="1"/>
    <col min="10" max="10" width="5.6640625" style="9" customWidth="1"/>
    <col min="11" max="11" width="9" style="5" customWidth="1"/>
    <col min="12" max="12" width="12.6640625" style="5" customWidth="1"/>
    <col min="13" max="13" width="3.6640625" style="5" customWidth="1"/>
    <col min="14" max="14" width="14.88671875" style="235" customWidth="1"/>
    <col min="15" max="15" width="15.44140625" style="235" customWidth="1"/>
    <col min="16" max="19" width="9.109375" style="235"/>
    <col min="20" max="16384" width="9.109375" style="5"/>
  </cols>
  <sheetData>
    <row r="1" spans="1:22" s="273" customFormat="1" ht="27" customHeight="1">
      <c r="A1" s="269"/>
      <c r="B1" s="308" t="s">
        <v>204</v>
      </c>
      <c r="C1" s="308"/>
      <c r="D1" s="308"/>
      <c r="E1" s="308"/>
      <c r="F1" s="270"/>
      <c r="G1" s="270"/>
      <c r="H1" s="270"/>
      <c r="I1" s="270"/>
      <c r="J1" s="270"/>
      <c r="K1" s="271"/>
      <c r="L1" s="309" t="s">
        <v>260</v>
      </c>
      <c r="M1" s="300"/>
      <c r="N1" s="272"/>
      <c r="O1" s="272"/>
      <c r="P1" s="272"/>
      <c r="Q1" s="272"/>
      <c r="R1" s="272"/>
      <c r="S1" s="272"/>
    </row>
    <row r="2" spans="1:22" ht="24.9" customHeight="1">
      <c r="A2" s="15"/>
      <c r="B2" s="494" t="s">
        <v>206</v>
      </c>
      <c r="C2" s="494"/>
      <c r="E2" s="310">
        <v>43282</v>
      </c>
      <c r="F2" s="16"/>
      <c r="H2" s="519" t="s">
        <v>207</v>
      </c>
      <c r="I2" s="520"/>
      <c r="J2" s="283"/>
      <c r="K2" s="284" t="s">
        <v>214</v>
      </c>
      <c r="L2" s="302" t="s">
        <v>213</v>
      </c>
      <c r="M2" s="197"/>
    </row>
    <row r="3" spans="1:22" ht="6" customHeight="1">
      <c r="A3" s="15"/>
      <c r="B3" s="198"/>
      <c r="C3" s="198"/>
      <c r="D3" s="198"/>
      <c r="E3" s="196"/>
      <c r="F3" s="196"/>
      <c r="G3" s="196"/>
      <c r="H3" s="196"/>
      <c r="I3" s="196"/>
      <c r="J3" s="196"/>
      <c r="K3" s="199"/>
      <c r="L3" s="200"/>
      <c r="M3" s="197"/>
      <c r="N3" s="236"/>
      <c r="U3" s="268"/>
    </row>
    <row r="4" spans="1:22" ht="20.100000000000001" customHeight="1">
      <c r="A4" s="15"/>
      <c r="B4" s="489" t="s">
        <v>2</v>
      </c>
      <c r="C4" s="489"/>
      <c r="D4" s="515"/>
      <c r="E4" s="516"/>
      <c r="F4" s="517"/>
      <c r="G4" s="517"/>
      <c r="H4" s="517"/>
      <c r="I4" s="517"/>
      <c r="J4" s="517"/>
      <c r="K4" s="517"/>
      <c r="L4" s="518"/>
      <c r="M4" s="17"/>
      <c r="N4" s="237"/>
      <c r="U4" s="268"/>
    </row>
    <row r="5" spans="1:22" ht="20.100000000000001" customHeight="1">
      <c r="A5" s="15"/>
      <c r="B5" s="489" t="s">
        <v>3</v>
      </c>
      <c r="C5" s="489"/>
      <c r="D5" s="515"/>
      <c r="E5" s="516"/>
      <c r="F5" s="517"/>
      <c r="G5" s="517"/>
      <c r="H5" s="517"/>
      <c r="I5" s="517"/>
      <c r="J5" s="517"/>
      <c r="K5" s="517"/>
      <c r="L5" s="518"/>
      <c r="M5" s="17"/>
      <c r="U5" s="268"/>
    </row>
    <row r="6" spans="1:22" ht="20.100000000000001" customHeight="1">
      <c r="A6" s="15"/>
      <c r="B6" s="489" t="s">
        <v>4</v>
      </c>
      <c r="C6" s="489"/>
      <c r="D6" s="515"/>
      <c r="E6" s="516"/>
      <c r="F6" s="517"/>
      <c r="G6" s="517"/>
      <c r="H6" s="517"/>
      <c r="I6" s="517"/>
      <c r="J6" s="517"/>
      <c r="K6" s="517"/>
      <c r="L6" s="518"/>
      <c r="M6" s="17"/>
      <c r="U6" s="268"/>
    </row>
    <row r="7" spans="1:22" ht="6" customHeight="1">
      <c r="A7" s="15"/>
      <c r="B7" s="154"/>
      <c r="C7" s="154"/>
      <c r="D7" s="154"/>
      <c r="E7" s="201"/>
      <c r="F7" s="201"/>
      <c r="G7" s="201"/>
      <c r="H7" s="201"/>
      <c r="I7" s="201"/>
      <c r="J7" s="201"/>
      <c r="K7" s="201"/>
      <c r="L7" s="201"/>
      <c r="M7" s="17"/>
    </row>
    <row r="8" spans="1:22" ht="20.100000000000001" customHeight="1">
      <c r="A8" s="15"/>
      <c r="B8" s="486" t="s">
        <v>187</v>
      </c>
      <c r="C8" s="485"/>
      <c r="D8" s="485"/>
      <c r="E8" s="485" t="s">
        <v>5</v>
      </c>
      <c r="F8" s="485"/>
      <c r="G8" s="485"/>
      <c r="H8" s="485" t="s">
        <v>6</v>
      </c>
      <c r="I8" s="485"/>
      <c r="J8" s="485"/>
      <c r="K8" s="210" t="s">
        <v>7</v>
      </c>
      <c r="L8" s="195"/>
      <c r="M8" s="17"/>
    </row>
    <row r="9" spans="1:22" ht="20.100000000000001" customHeight="1">
      <c r="A9" s="15"/>
      <c r="B9" s="486" t="s">
        <v>188</v>
      </c>
      <c r="C9" s="485"/>
      <c r="D9" s="506"/>
      <c r="E9" s="507"/>
      <c r="F9" s="508"/>
      <c r="G9" s="509"/>
      <c r="H9" s="507"/>
      <c r="I9" s="508"/>
      <c r="J9" s="509"/>
      <c r="K9" s="510"/>
      <c r="L9" s="511"/>
      <c r="M9" s="17"/>
    </row>
    <row r="10" spans="1:22" ht="20.100000000000001" customHeight="1">
      <c r="A10" s="15"/>
      <c r="B10" s="486" t="s">
        <v>8</v>
      </c>
      <c r="C10" s="485"/>
      <c r="D10" s="506"/>
      <c r="E10" s="507"/>
      <c r="F10" s="508"/>
      <c r="G10" s="509"/>
      <c r="H10" s="507"/>
      <c r="I10" s="508"/>
      <c r="J10" s="509"/>
      <c r="K10" s="510"/>
      <c r="L10" s="511"/>
      <c r="M10" s="17"/>
    </row>
    <row r="11" spans="1:22" ht="20.100000000000001" customHeight="1">
      <c r="A11" s="202"/>
      <c r="B11" s="512" t="s">
        <v>208</v>
      </c>
      <c r="C11" s="513"/>
      <c r="D11" s="514"/>
      <c r="E11" s="507"/>
      <c r="F11" s="508"/>
      <c r="G11" s="509"/>
      <c r="H11" s="507"/>
      <c r="I11" s="508"/>
      <c r="J11" s="509"/>
      <c r="K11" s="510"/>
      <c r="L11" s="511"/>
      <c r="M11" s="202"/>
    </row>
    <row r="12" spans="1:22" s="89" customFormat="1" ht="6" customHeight="1">
      <c r="A12" s="274"/>
      <c r="B12" s="203"/>
      <c r="C12" s="203"/>
      <c r="D12" s="203"/>
      <c r="E12" s="193"/>
      <c r="F12" s="193"/>
      <c r="G12" s="193"/>
      <c r="H12" s="193"/>
      <c r="I12" s="193"/>
      <c r="J12" s="193"/>
      <c r="K12" s="204"/>
      <c r="L12" s="204"/>
      <c r="M12" s="275"/>
      <c r="N12" s="238"/>
      <c r="O12" s="238"/>
      <c r="P12" s="238"/>
      <c r="Q12" s="238"/>
      <c r="R12" s="238"/>
      <c r="S12" s="238"/>
      <c r="V12" s="5"/>
    </row>
    <row r="13" spans="1:22" ht="20.100000000000001" customHeight="1">
      <c r="A13" s="15"/>
      <c r="B13" s="494" t="s">
        <v>189</v>
      </c>
      <c r="C13" s="494"/>
      <c r="D13" s="494"/>
      <c r="E13" s="494"/>
      <c r="F13" s="494"/>
      <c r="G13" s="494"/>
      <c r="H13" s="494"/>
      <c r="I13" s="494"/>
      <c r="J13" s="494"/>
      <c r="K13" s="495"/>
      <c r="L13" s="496"/>
      <c r="M13" s="17"/>
      <c r="O13" s="239"/>
    </row>
    <row r="14" spans="1:22" ht="20.100000000000001" customHeight="1">
      <c r="A14" s="15"/>
      <c r="B14" s="489" t="s">
        <v>261</v>
      </c>
      <c r="C14" s="489"/>
      <c r="D14" s="489"/>
      <c r="E14" s="489"/>
      <c r="F14" s="489"/>
      <c r="G14" s="489"/>
      <c r="H14" s="489"/>
      <c r="I14" s="489"/>
      <c r="J14" s="489"/>
      <c r="K14" s="497"/>
      <c r="L14" s="498"/>
      <c r="M14" s="17"/>
      <c r="O14" s="239"/>
    </row>
    <row r="15" spans="1:22" ht="20.100000000000001" customHeight="1">
      <c r="A15" s="15"/>
      <c r="B15" s="494" t="s">
        <v>190</v>
      </c>
      <c r="C15" s="494"/>
      <c r="D15" s="494"/>
      <c r="E15" s="494"/>
      <c r="F15" s="494"/>
      <c r="G15" s="494"/>
      <c r="H15" s="494"/>
      <c r="I15" s="494"/>
      <c r="J15" s="494"/>
      <c r="K15" s="497"/>
      <c r="L15" s="498"/>
      <c r="M15" s="17"/>
      <c r="O15" s="239"/>
    </row>
    <row r="16" spans="1:22" ht="20.100000000000001" customHeight="1">
      <c r="A16" s="15"/>
      <c r="B16" s="499" t="s">
        <v>201</v>
      </c>
      <c r="C16" s="499"/>
      <c r="D16" s="499"/>
      <c r="E16" s="499"/>
      <c r="F16" s="499"/>
      <c r="G16" s="499"/>
      <c r="H16" s="499"/>
      <c r="I16" s="499"/>
      <c r="J16" s="499"/>
      <c r="K16" s="499"/>
      <c r="L16" s="499"/>
      <c r="M16" s="17"/>
    </row>
    <row r="17" spans="1:19" ht="35.1" customHeight="1">
      <c r="A17" s="15"/>
      <c r="B17" s="500"/>
      <c r="C17" s="501"/>
      <c r="D17" s="501"/>
      <c r="E17" s="501"/>
      <c r="F17" s="501"/>
      <c r="G17" s="501"/>
      <c r="H17" s="501"/>
      <c r="I17" s="501"/>
      <c r="J17" s="501"/>
      <c r="K17" s="501"/>
      <c r="L17" s="502"/>
      <c r="M17" s="17"/>
    </row>
    <row r="18" spans="1:19" ht="6" customHeight="1">
      <c r="A18" s="15"/>
      <c r="B18" s="205"/>
      <c r="C18" s="205"/>
      <c r="D18" s="205"/>
      <c r="E18" s="205"/>
      <c r="F18" s="205"/>
      <c r="G18" s="205"/>
      <c r="H18" s="205"/>
      <c r="I18" s="205"/>
      <c r="J18" s="205"/>
      <c r="K18" s="205"/>
      <c r="L18" s="205"/>
      <c r="M18" s="17"/>
    </row>
    <row r="19" spans="1:19" s="209" customFormat="1" ht="20.100000000000001" customHeight="1">
      <c r="A19" s="207"/>
      <c r="B19" s="489" t="s">
        <v>9</v>
      </c>
      <c r="C19" s="489"/>
      <c r="D19" s="489"/>
      <c r="E19" s="489"/>
      <c r="F19" s="285"/>
      <c r="G19" s="286" t="s">
        <v>215</v>
      </c>
      <c r="H19" s="287" t="s">
        <v>216</v>
      </c>
      <c r="I19" s="288"/>
      <c r="J19" s="276"/>
      <c r="K19" s="198"/>
      <c r="L19" s="276"/>
      <c r="M19" s="208"/>
      <c r="N19" s="240"/>
      <c r="O19" s="240"/>
      <c r="P19" s="240"/>
      <c r="Q19" s="240"/>
      <c r="R19" s="240"/>
      <c r="S19" s="240"/>
    </row>
    <row r="20" spans="1:19" s="288" customFormat="1" ht="20.100000000000001" customHeight="1">
      <c r="A20" s="289"/>
      <c r="B20" s="499" t="s">
        <v>191</v>
      </c>
      <c r="C20" s="499"/>
      <c r="D20" s="499"/>
      <c r="E20" s="499"/>
      <c r="F20" s="499"/>
      <c r="G20" s="499"/>
      <c r="H20" s="499"/>
      <c r="I20" s="499"/>
      <c r="J20" s="499"/>
      <c r="K20" s="499"/>
      <c r="L20" s="499"/>
      <c r="M20" s="290"/>
      <c r="N20" s="291"/>
      <c r="O20" s="291"/>
      <c r="P20" s="291"/>
      <c r="Q20" s="291"/>
      <c r="R20" s="291"/>
      <c r="S20" s="291"/>
    </row>
    <row r="21" spans="1:19" ht="54.9" customHeight="1">
      <c r="A21" s="15"/>
      <c r="B21" s="503"/>
      <c r="C21" s="504"/>
      <c r="D21" s="504"/>
      <c r="E21" s="504"/>
      <c r="F21" s="504"/>
      <c r="G21" s="504"/>
      <c r="H21" s="504"/>
      <c r="I21" s="504"/>
      <c r="J21" s="504"/>
      <c r="K21" s="504"/>
      <c r="L21" s="505"/>
      <c r="M21" s="17"/>
    </row>
    <row r="22" spans="1:19" ht="5.0999999999999996" customHeight="1">
      <c r="A22" s="15"/>
      <c r="B22" s="261"/>
      <c r="C22" s="203"/>
      <c r="D22" s="203"/>
      <c r="E22" s="193"/>
      <c r="F22" s="193"/>
      <c r="G22" s="193"/>
      <c r="H22" s="193"/>
      <c r="I22" s="193"/>
      <c r="J22" s="193"/>
      <c r="K22" s="194"/>
      <c r="L22" s="194"/>
      <c r="M22" s="17"/>
    </row>
    <row r="23" spans="1:19" s="209" customFormat="1" ht="17.100000000000001" customHeight="1">
      <c r="A23" s="207"/>
      <c r="B23" s="206" t="s">
        <v>220</v>
      </c>
      <c r="C23" s="206"/>
      <c r="D23" s="206"/>
      <c r="E23" s="206"/>
      <c r="F23" s="206"/>
      <c r="G23" s="206"/>
      <c r="H23" s="206"/>
      <c r="I23" s="206"/>
      <c r="J23" s="206"/>
      <c r="K23" s="297" t="s">
        <v>221</v>
      </c>
      <c r="L23" s="301" t="s">
        <v>222</v>
      </c>
      <c r="M23" s="208"/>
      <c r="N23" s="240"/>
      <c r="O23" s="240"/>
      <c r="P23" s="240"/>
      <c r="Q23" s="240"/>
      <c r="R23" s="240"/>
      <c r="S23" s="240"/>
    </row>
    <row r="24" spans="1:19" s="209" customFormat="1" ht="17.100000000000001" customHeight="1">
      <c r="A24" s="207"/>
      <c r="B24" s="489" t="s">
        <v>192</v>
      </c>
      <c r="C24" s="489"/>
      <c r="D24" s="489"/>
      <c r="E24" s="489"/>
      <c r="F24" s="489"/>
      <c r="G24" s="489"/>
      <c r="H24" s="489"/>
      <c r="I24" s="489"/>
      <c r="J24" s="489"/>
      <c r="K24" s="489"/>
      <c r="L24" s="215"/>
      <c r="M24" s="208"/>
      <c r="N24" s="240"/>
      <c r="O24" s="240"/>
      <c r="P24" s="240"/>
      <c r="Q24" s="240"/>
      <c r="R24" s="240"/>
      <c r="S24" s="240"/>
    </row>
    <row r="25" spans="1:19" s="209" customFormat="1" ht="54.9" customHeight="1">
      <c r="A25" s="207"/>
      <c r="B25" s="490"/>
      <c r="C25" s="491"/>
      <c r="D25" s="491"/>
      <c r="E25" s="491"/>
      <c r="F25" s="491"/>
      <c r="G25" s="491"/>
      <c r="H25" s="491"/>
      <c r="I25" s="491"/>
      <c r="J25" s="491"/>
      <c r="K25" s="491"/>
      <c r="L25" s="492"/>
      <c r="M25" s="208"/>
      <c r="N25" s="240"/>
      <c r="O25" s="240"/>
      <c r="P25" s="240"/>
      <c r="Q25" s="240"/>
      <c r="R25" s="240"/>
      <c r="S25" s="240"/>
    </row>
    <row r="26" spans="1:19" s="209" customFormat="1" ht="5.0999999999999996" customHeight="1">
      <c r="A26" s="207"/>
      <c r="B26" s="266"/>
      <c r="C26" s="266"/>
      <c r="D26" s="266"/>
      <c r="E26" s="266"/>
      <c r="F26" s="266"/>
      <c r="G26" s="266"/>
      <c r="H26" s="266"/>
      <c r="I26" s="266"/>
      <c r="J26" s="266"/>
      <c r="K26" s="266"/>
      <c r="L26" s="199"/>
      <c r="M26" s="208"/>
      <c r="N26" s="240"/>
      <c r="O26" s="240"/>
      <c r="P26" s="240"/>
      <c r="Q26" s="240"/>
      <c r="R26" s="240"/>
      <c r="S26" s="240"/>
    </row>
    <row r="27" spans="1:19" s="209" customFormat="1" ht="17.100000000000001" customHeight="1">
      <c r="A27" s="207"/>
      <c r="B27" s="489" t="s">
        <v>262</v>
      </c>
      <c r="C27" s="489"/>
      <c r="D27" s="493"/>
      <c r="E27" s="493"/>
      <c r="F27" s="206"/>
      <c r="G27" s="206"/>
      <c r="H27" s="206"/>
      <c r="I27" s="206"/>
      <c r="J27" s="206"/>
      <c r="K27" s="206"/>
      <c r="L27" s="206"/>
      <c r="M27" s="208"/>
      <c r="N27" s="240"/>
      <c r="O27" s="240"/>
      <c r="P27" s="240"/>
      <c r="Q27" s="240"/>
      <c r="R27" s="240"/>
      <c r="S27" s="240"/>
    </row>
    <row r="28" spans="1:19" s="209" customFormat="1" ht="14.4">
      <c r="A28" s="207"/>
      <c r="B28" s="206" t="s">
        <v>263</v>
      </c>
      <c r="C28" s="265"/>
      <c r="D28" s="265"/>
      <c r="E28" s="298"/>
      <c r="F28" s="298"/>
      <c r="G28" s="298"/>
      <c r="H28" s="298"/>
      <c r="I28" s="298"/>
      <c r="J28" s="298"/>
      <c r="K28" s="299"/>
      <c r="L28" s="199"/>
      <c r="M28" s="208"/>
      <c r="N28" s="240"/>
      <c r="O28" s="240"/>
      <c r="P28" s="240"/>
      <c r="Q28" s="240"/>
      <c r="R28" s="240"/>
      <c r="S28" s="240"/>
    </row>
    <row r="29" spans="1:19" s="209" customFormat="1" ht="6" customHeight="1">
      <c r="A29" s="207"/>
      <c r="B29" s="266"/>
      <c r="C29" s="266"/>
      <c r="D29" s="266"/>
      <c r="E29" s="266"/>
      <c r="F29" s="266"/>
      <c r="G29" s="266"/>
      <c r="H29" s="266"/>
      <c r="I29" s="266"/>
      <c r="J29" s="266"/>
      <c r="K29" s="266"/>
      <c r="L29" s="199"/>
      <c r="M29" s="208"/>
      <c r="N29" s="240"/>
      <c r="O29" s="240"/>
      <c r="P29" s="240"/>
      <c r="Q29" s="240"/>
      <c r="R29" s="240"/>
      <c r="S29" s="240"/>
    </row>
    <row r="30" spans="1:19" s="209" customFormat="1" ht="17.100000000000001" customHeight="1">
      <c r="A30" s="214"/>
      <c r="B30" s="210" t="s">
        <v>193</v>
      </c>
      <c r="C30" s="210"/>
      <c r="D30" s="210"/>
      <c r="E30" s="210"/>
      <c r="F30" s="292"/>
      <c r="G30" s="292"/>
      <c r="H30" s="292"/>
      <c r="I30" s="292"/>
      <c r="J30" s="292"/>
      <c r="K30" s="292"/>
      <c r="L30" s="292"/>
      <c r="M30" s="216"/>
      <c r="N30" s="240"/>
      <c r="O30" s="240"/>
      <c r="P30" s="240"/>
      <c r="Q30" s="240"/>
      <c r="R30" s="240"/>
      <c r="S30" s="240"/>
    </row>
    <row r="31" spans="1:19" s="209" customFormat="1" ht="17.100000000000001" customHeight="1">
      <c r="A31" s="207"/>
      <c r="B31" s="206" t="s">
        <v>194</v>
      </c>
      <c r="C31" s="265"/>
      <c r="D31" s="265"/>
      <c r="E31" s="198"/>
      <c r="F31" s="262"/>
      <c r="G31" s="479"/>
      <c r="H31" s="480"/>
      <c r="I31" s="481" t="s">
        <v>195</v>
      </c>
      <c r="J31" s="482"/>
      <c r="K31" s="483"/>
      <c r="L31" s="484"/>
      <c r="M31" s="213"/>
      <c r="N31" s="240"/>
      <c r="O31" s="240"/>
      <c r="P31" s="240"/>
      <c r="Q31" s="240"/>
      <c r="R31" s="240"/>
      <c r="S31" s="240"/>
    </row>
    <row r="32" spans="1:19" s="209" customFormat="1" ht="5.0999999999999996" customHeight="1">
      <c r="A32" s="293"/>
      <c r="B32" s="294"/>
      <c r="C32" s="294"/>
      <c r="D32" s="294"/>
      <c r="E32" s="294"/>
      <c r="F32" s="294"/>
      <c r="G32" s="294"/>
      <c r="H32" s="294"/>
      <c r="I32" s="294"/>
      <c r="J32" s="294"/>
      <c r="K32" s="211"/>
      <c r="L32" s="211"/>
      <c r="M32" s="212"/>
      <c r="N32" s="240"/>
      <c r="O32" s="240"/>
      <c r="P32" s="240"/>
      <c r="Q32" s="240"/>
      <c r="R32" s="240"/>
      <c r="S32" s="240"/>
    </row>
    <row r="33" spans="1:19" s="209" customFormat="1" ht="14.4">
      <c r="A33" s="214"/>
      <c r="B33" s="485" t="s">
        <v>196</v>
      </c>
      <c r="C33" s="485"/>
      <c r="D33" s="485"/>
      <c r="E33" s="485"/>
      <c r="F33" s="485"/>
      <c r="G33" s="485"/>
      <c r="H33" s="485"/>
      <c r="I33" s="485"/>
      <c r="J33" s="485"/>
      <c r="K33" s="485"/>
      <c r="L33" s="215"/>
      <c r="M33" s="216"/>
      <c r="N33" s="240"/>
      <c r="O33" s="240"/>
      <c r="P33" s="240"/>
      <c r="Q33" s="240"/>
      <c r="R33" s="240"/>
      <c r="S33" s="240"/>
    </row>
    <row r="34" spans="1:19" s="209" customFormat="1" ht="20.100000000000001" customHeight="1">
      <c r="A34" s="207"/>
      <c r="B34" s="486" t="s">
        <v>197</v>
      </c>
      <c r="C34" s="485"/>
      <c r="D34" s="477" t="s">
        <v>217</v>
      </c>
      <c r="E34" s="477"/>
      <c r="F34" s="477"/>
      <c r="G34" s="478"/>
      <c r="H34" s="217" t="s">
        <v>198</v>
      </c>
      <c r="I34" s="487" t="s">
        <v>219</v>
      </c>
      <c r="J34" s="487"/>
      <c r="K34" s="487"/>
      <c r="L34" s="488"/>
      <c r="M34" s="208"/>
      <c r="N34" s="240"/>
      <c r="O34" s="240"/>
      <c r="P34" s="240"/>
      <c r="Q34" s="240"/>
      <c r="R34" s="240"/>
      <c r="S34" s="240"/>
    </row>
    <row r="35" spans="1:19" s="209" customFormat="1" ht="20.100000000000001" customHeight="1">
      <c r="A35" s="207"/>
      <c r="B35" s="263" t="s">
        <v>199</v>
      </c>
      <c r="C35" s="474" t="s">
        <v>218</v>
      </c>
      <c r="D35" s="474"/>
      <c r="E35" s="474"/>
      <c r="F35" s="474"/>
      <c r="G35" s="475"/>
      <c r="H35" s="218" t="s">
        <v>200</v>
      </c>
      <c r="I35" s="476">
        <v>41255</v>
      </c>
      <c r="J35" s="477"/>
      <c r="K35" s="477"/>
      <c r="L35" s="478"/>
      <c r="M35" s="208"/>
      <c r="N35" s="240"/>
      <c r="O35" s="240"/>
      <c r="P35" s="240"/>
      <c r="Q35" s="240"/>
      <c r="R35" s="240"/>
      <c r="S35" s="240"/>
    </row>
    <row r="36" spans="1:19" ht="5.0999999999999996" customHeight="1">
      <c r="A36" s="6"/>
      <c r="B36" s="18"/>
      <c r="C36" s="18"/>
      <c r="D36" s="18"/>
      <c r="E36" s="18"/>
      <c r="F36" s="18"/>
      <c r="G36" s="18"/>
      <c r="H36" s="18"/>
      <c r="I36" s="18"/>
      <c r="J36" s="18"/>
      <c r="K36" s="19"/>
      <c r="L36" s="19"/>
      <c r="M36" s="7"/>
    </row>
    <row r="37" spans="1:19">
      <c r="B37" s="16"/>
      <c r="F37" s="16"/>
      <c r="G37" s="16"/>
    </row>
    <row r="38" spans="1:19">
      <c r="B38" s="16"/>
      <c r="F38" s="16"/>
      <c r="G38" s="16"/>
    </row>
    <row r="39" spans="1:19">
      <c r="B39" s="16"/>
      <c r="F39" s="16"/>
      <c r="G39" s="16"/>
    </row>
    <row r="40" spans="1:19">
      <c r="B40" s="16"/>
      <c r="F40" s="16"/>
      <c r="G40" s="16"/>
    </row>
    <row r="41" spans="1:19">
      <c r="B41" s="16"/>
      <c r="F41" s="16"/>
      <c r="G41" s="16"/>
    </row>
    <row r="42" spans="1:19">
      <c r="B42" s="16"/>
      <c r="F42" s="16"/>
      <c r="G42" s="16"/>
    </row>
    <row r="43" spans="1:19">
      <c r="B43" s="16"/>
      <c r="F43" s="16"/>
      <c r="G43" s="16"/>
    </row>
    <row r="44" spans="1:19">
      <c r="B44" s="16"/>
      <c r="F44" s="16"/>
      <c r="G44" s="16"/>
    </row>
    <row r="45" spans="1:19">
      <c r="B45" s="16"/>
      <c r="F45" s="16"/>
      <c r="G45" s="16"/>
    </row>
    <row r="46" spans="1:19">
      <c r="B46" s="16"/>
      <c r="F46" s="16"/>
      <c r="G46" s="16"/>
    </row>
    <row r="47" spans="1:19">
      <c r="B47" s="16"/>
      <c r="F47" s="16"/>
      <c r="G47" s="16"/>
    </row>
    <row r="48" spans="1:19">
      <c r="B48" s="16"/>
      <c r="F48" s="16"/>
      <c r="G48" s="16"/>
    </row>
  </sheetData>
  <sheetProtection algorithmName="SHA-512" hashValue="PqeqyoB3qVF26WxL0cbnAZz/rcgx7dEhtbuFEyvpCP2eLVRBUsRhsRWaIyxDIGmwmj9b9pVgw5xxq8gaKRRyHg==" saltValue="yBHwI/hZNuvXqtqI5ib+5g==" spinCount="100000" sheet="1" formatCells="0" formatColumns="0" formatRows="0"/>
  <mergeCells count="47">
    <mergeCell ref="B2:C2"/>
    <mergeCell ref="B9:D9"/>
    <mergeCell ref="E9:G9"/>
    <mergeCell ref="H9:J9"/>
    <mergeCell ref="K9:L9"/>
    <mergeCell ref="B4:D4"/>
    <mergeCell ref="E4:L4"/>
    <mergeCell ref="B5:D5"/>
    <mergeCell ref="E5:L5"/>
    <mergeCell ref="B6:D6"/>
    <mergeCell ref="E6:L6"/>
    <mergeCell ref="B8:D8"/>
    <mergeCell ref="E8:G8"/>
    <mergeCell ref="H8:J8"/>
    <mergeCell ref="H2:I2"/>
    <mergeCell ref="B10:D10"/>
    <mergeCell ref="E10:G10"/>
    <mergeCell ref="H10:J10"/>
    <mergeCell ref="K10:L10"/>
    <mergeCell ref="B11:D11"/>
    <mergeCell ref="E11:G11"/>
    <mergeCell ref="H11:J11"/>
    <mergeCell ref="K11:L11"/>
    <mergeCell ref="B24:K24"/>
    <mergeCell ref="B25:L25"/>
    <mergeCell ref="D27:E27"/>
    <mergeCell ref="B13:J13"/>
    <mergeCell ref="K13:L13"/>
    <mergeCell ref="B14:J14"/>
    <mergeCell ref="K14:L14"/>
    <mergeCell ref="B15:J15"/>
    <mergeCell ref="K15:L15"/>
    <mergeCell ref="B19:E19"/>
    <mergeCell ref="B27:C27"/>
    <mergeCell ref="B16:L16"/>
    <mergeCell ref="B17:L17"/>
    <mergeCell ref="B20:L20"/>
    <mergeCell ref="B21:L21"/>
    <mergeCell ref="C35:G35"/>
    <mergeCell ref="I35:L35"/>
    <mergeCell ref="G31:H31"/>
    <mergeCell ref="I31:J31"/>
    <mergeCell ref="K31:L31"/>
    <mergeCell ref="B33:K33"/>
    <mergeCell ref="B34:C34"/>
    <mergeCell ref="D34:G34"/>
    <mergeCell ref="I34:L34"/>
  </mergeCells>
  <printOptions horizontalCentered="1" verticalCentered="1"/>
  <pageMargins left="0.25" right="0.25" top="0.75" bottom="0.75" header="0.3" footer="0.3"/>
  <pageSetup orientation="portrait" r:id="rId1"/>
  <headerFooter>
    <oddHeader>&amp;CGeneral Information</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9</xdr:col>
                    <xdr:colOff>144780</xdr:colOff>
                    <xdr:row>1</xdr:row>
                    <xdr:rowOff>45720</xdr:rowOff>
                  </from>
                  <to>
                    <xdr:col>10</xdr:col>
                    <xdr:colOff>68580</xdr:colOff>
                    <xdr:row>1</xdr:row>
                    <xdr:rowOff>266700</xdr:rowOff>
                  </to>
                </anchor>
              </controlPr>
            </control>
          </mc:Choice>
        </mc:AlternateContent>
        <mc:AlternateContent xmlns:mc="http://schemas.openxmlformats.org/markup-compatibility/2006">
          <mc:Choice Requires="x14">
            <control shapeId="2062" r:id="rId5" name="Check Box 14">
              <controlPr defaultSize="0" autoFill="0" autoLine="0" autoPict="0">
                <anchor moveWithCells="1">
                  <from>
                    <xdr:col>10</xdr:col>
                    <xdr:colOff>495300</xdr:colOff>
                    <xdr:row>1</xdr:row>
                    <xdr:rowOff>38100</xdr:rowOff>
                  </from>
                  <to>
                    <xdr:col>11</xdr:col>
                    <xdr:colOff>137160</xdr:colOff>
                    <xdr:row>1</xdr:row>
                    <xdr:rowOff>259080</xdr:rowOff>
                  </to>
                </anchor>
              </controlPr>
            </control>
          </mc:Choice>
        </mc:AlternateContent>
        <mc:AlternateContent xmlns:mc="http://schemas.openxmlformats.org/markup-compatibility/2006">
          <mc:Choice Requires="x14">
            <control shapeId="2067" r:id="rId6" name="Check Box 19">
              <controlPr defaultSize="0" autoFill="0" autoLine="0" autoPict="0">
                <anchor moveWithCells="1">
                  <from>
                    <xdr:col>5</xdr:col>
                    <xdr:colOff>152400</xdr:colOff>
                    <xdr:row>18</xdr:row>
                    <xdr:rowOff>30480</xdr:rowOff>
                  </from>
                  <to>
                    <xdr:col>6</xdr:col>
                    <xdr:colOff>30480</xdr:colOff>
                    <xdr:row>18</xdr:row>
                    <xdr:rowOff>236220</xdr:rowOff>
                  </to>
                </anchor>
              </controlPr>
            </control>
          </mc:Choice>
        </mc:AlternateContent>
        <mc:AlternateContent xmlns:mc="http://schemas.openxmlformats.org/markup-compatibility/2006">
          <mc:Choice Requires="x14">
            <control shapeId="2068" r:id="rId7" name="Check Box 20">
              <controlPr defaultSize="0" autoFill="0" autoLine="0" autoPict="0">
                <anchor moveWithCells="1">
                  <from>
                    <xdr:col>6</xdr:col>
                    <xdr:colOff>312420</xdr:colOff>
                    <xdr:row>18</xdr:row>
                    <xdr:rowOff>22860</xdr:rowOff>
                  </from>
                  <to>
                    <xdr:col>7</xdr:col>
                    <xdr:colOff>45720</xdr:colOff>
                    <xdr:row>18</xdr:row>
                    <xdr:rowOff>228600</xdr:rowOff>
                  </to>
                </anchor>
              </controlPr>
            </control>
          </mc:Choice>
        </mc:AlternateContent>
        <mc:AlternateContent xmlns:mc="http://schemas.openxmlformats.org/markup-compatibility/2006">
          <mc:Choice Requires="x14">
            <control shapeId="2069" r:id="rId8" name="Check Box 21">
              <controlPr defaultSize="0" autoFill="0" autoLine="0" autoPict="0">
                <anchor moveWithCells="1">
                  <from>
                    <xdr:col>10</xdr:col>
                    <xdr:colOff>175260</xdr:colOff>
                    <xdr:row>22</xdr:row>
                    <xdr:rowOff>0</xdr:rowOff>
                  </from>
                  <to>
                    <xdr:col>10</xdr:col>
                    <xdr:colOff>419100</xdr:colOff>
                    <xdr:row>23</xdr:row>
                    <xdr:rowOff>0</xdr:rowOff>
                  </to>
                </anchor>
              </controlPr>
            </control>
          </mc:Choice>
        </mc:AlternateContent>
        <mc:AlternateContent xmlns:mc="http://schemas.openxmlformats.org/markup-compatibility/2006">
          <mc:Choice Requires="x14">
            <control shapeId="2070" r:id="rId9" name="Check Box 22">
              <controlPr defaultSize="0" autoFill="0" autoLine="0" autoPict="0">
                <anchor moveWithCells="1">
                  <from>
                    <xdr:col>11</xdr:col>
                    <xdr:colOff>0</xdr:colOff>
                    <xdr:row>22</xdr:row>
                    <xdr:rowOff>0</xdr:rowOff>
                  </from>
                  <to>
                    <xdr:col>11</xdr:col>
                    <xdr:colOff>251460</xdr:colOff>
                    <xdr:row>23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1:F50"/>
  <sheetViews>
    <sheetView zoomScaleNormal="100" workbookViewId="0">
      <selection activeCell="H8" sqref="H8"/>
    </sheetView>
  </sheetViews>
  <sheetFormatPr defaultRowHeight="14.4"/>
  <cols>
    <col min="1" max="1" width="45.33203125" customWidth="1"/>
    <col min="2" max="2" width="14.44140625" customWidth="1"/>
    <col min="3" max="3" width="13.109375" customWidth="1"/>
    <col min="4" max="4" width="15.5546875" customWidth="1"/>
    <col min="5" max="5" width="17.5546875" customWidth="1"/>
  </cols>
  <sheetData>
    <row r="1" spans="1:6" ht="18">
      <c r="A1" s="74" t="s">
        <v>178</v>
      </c>
      <c r="B1" s="75"/>
      <c r="C1" s="75"/>
      <c r="D1" s="75"/>
      <c r="E1" s="76"/>
      <c r="F1" s="51"/>
    </row>
    <row r="2" spans="1:6" ht="18">
      <c r="A2" s="74"/>
      <c r="B2" s="75"/>
      <c r="C2" s="75"/>
      <c r="D2" s="75"/>
      <c r="E2" s="76"/>
      <c r="F2" s="51"/>
    </row>
    <row r="3" spans="1:6" ht="18">
      <c r="A3" s="74"/>
      <c r="B3" s="75"/>
      <c r="C3" s="75"/>
      <c r="D3" s="75"/>
      <c r="E3" s="76"/>
      <c r="F3" s="51"/>
    </row>
    <row r="4" spans="1:6" ht="18">
      <c r="A4" s="51"/>
      <c r="B4" s="75"/>
      <c r="C4" s="77"/>
      <c r="D4" s="75"/>
      <c r="E4" s="75"/>
      <c r="F4" s="51"/>
    </row>
    <row r="5" spans="1:6" ht="18">
      <c r="A5" s="75"/>
      <c r="B5" s="75"/>
      <c r="C5" s="77"/>
      <c r="D5" s="75"/>
      <c r="E5" s="75"/>
      <c r="F5" s="51"/>
    </row>
    <row r="6" spans="1:6" ht="18">
      <c r="A6" s="20"/>
      <c r="B6" s="87"/>
      <c r="C6" s="77"/>
      <c r="D6" s="75"/>
      <c r="E6" s="75"/>
      <c r="F6" s="51"/>
    </row>
    <row r="7" spans="1:6" ht="18">
      <c r="A7" s="88"/>
      <c r="B7" s="87"/>
      <c r="C7" s="77"/>
      <c r="D7" s="75"/>
      <c r="E7" s="75"/>
      <c r="F7" s="51"/>
    </row>
    <row r="8" spans="1:6" ht="15.6">
      <c r="A8" s="11"/>
      <c r="B8" s="11"/>
      <c r="C8" s="78"/>
      <c r="D8" s="11"/>
      <c r="E8" s="11"/>
      <c r="F8" s="51"/>
    </row>
    <row r="9" spans="1:6" ht="15.6">
      <c r="A9" s="85" t="s">
        <v>68</v>
      </c>
      <c r="B9" s="79" t="s">
        <v>1</v>
      </c>
      <c r="C9" s="80" t="s">
        <v>1</v>
      </c>
      <c r="D9" s="81"/>
      <c r="E9" s="11"/>
      <c r="F9" s="51"/>
    </row>
    <row r="10" spans="1:6" ht="15.6">
      <c r="A10" s="521" t="s">
        <v>1</v>
      </c>
      <c r="B10" s="522"/>
      <c r="C10" s="522"/>
      <c r="D10" s="522"/>
      <c r="E10" s="523"/>
      <c r="F10" s="51"/>
    </row>
    <row r="11" spans="1:6" ht="15.6">
      <c r="A11" s="524"/>
      <c r="B11" s="525"/>
      <c r="C11" s="525"/>
      <c r="D11" s="525"/>
      <c r="E11" s="526"/>
      <c r="F11" s="51"/>
    </row>
    <row r="12" spans="1:6" ht="15.6">
      <c r="A12" s="524"/>
      <c r="B12" s="525"/>
      <c r="C12" s="525"/>
      <c r="D12" s="525"/>
      <c r="E12" s="526"/>
      <c r="F12" s="51"/>
    </row>
    <row r="13" spans="1:6" ht="15.6">
      <c r="A13" s="524"/>
      <c r="B13" s="525"/>
      <c r="C13" s="525"/>
      <c r="D13" s="525"/>
      <c r="E13" s="526"/>
      <c r="F13" s="51"/>
    </row>
    <row r="14" spans="1:6" ht="15.6">
      <c r="A14" s="524"/>
      <c r="B14" s="525"/>
      <c r="C14" s="525"/>
      <c r="D14" s="525"/>
      <c r="E14" s="526"/>
      <c r="F14" s="51"/>
    </row>
    <row r="15" spans="1:6" ht="15.6">
      <c r="A15" s="524"/>
      <c r="B15" s="525"/>
      <c r="C15" s="525"/>
      <c r="D15" s="525"/>
      <c r="E15" s="526"/>
      <c r="F15" s="51"/>
    </row>
    <row r="16" spans="1:6" ht="15.6">
      <c r="A16" s="524"/>
      <c r="B16" s="525"/>
      <c r="C16" s="525"/>
      <c r="D16" s="525"/>
      <c r="E16" s="526"/>
      <c r="F16" s="51"/>
    </row>
    <row r="17" spans="1:6" ht="15.6">
      <c r="A17" s="524"/>
      <c r="B17" s="525"/>
      <c r="C17" s="525"/>
      <c r="D17" s="525"/>
      <c r="E17" s="526"/>
      <c r="F17" s="51"/>
    </row>
    <row r="18" spans="1:6" ht="15.6">
      <c r="A18" s="524"/>
      <c r="B18" s="525"/>
      <c r="C18" s="525"/>
      <c r="D18" s="525"/>
      <c r="E18" s="526"/>
      <c r="F18" s="51"/>
    </row>
    <row r="19" spans="1:6" ht="15.6">
      <c r="A19" s="524"/>
      <c r="B19" s="525"/>
      <c r="C19" s="525"/>
      <c r="D19" s="525"/>
      <c r="E19" s="526"/>
      <c r="F19" s="51"/>
    </row>
    <row r="20" spans="1:6" ht="15.6">
      <c r="A20" s="524"/>
      <c r="B20" s="525"/>
      <c r="C20" s="525"/>
      <c r="D20" s="525"/>
      <c r="E20" s="526"/>
      <c r="F20" s="51"/>
    </row>
    <row r="21" spans="1:6" ht="15.6">
      <c r="A21" s="524"/>
      <c r="B21" s="525"/>
      <c r="C21" s="525"/>
      <c r="D21" s="525"/>
      <c r="E21" s="526"/>
      <c r="F21" s="51"/>
    </row>
    <row r="22" spans="1:6" ht="15.6">
      <c r="A22" s="524"/>
      <c r="B22" s="525"/>
      <c r="C22" s="525"/>
      <c r="D22" s="525"/>
      <c r="E22" s="526"/>
      <c r="F22" s="51"/>
    </row>
    <row r="23" spans="1:6" ht="15.6">
      <c r="A23" s="524"/>
      <c r="B23" s="525"/>
      <c r="C23" s="525"/>
      <c r="D23" s="525"/>
      <c r="E23" s="526"/>
      <c r="F23" s="51"/>
    </row>
    <row r="24" spans="1:6" ht="15.6">
      <c r="A24" s="524"/>
      <c r="B24" s="525"/>
      <c r="C24" s="525"/>
      <c r="D24" s="525"/>
      <c r="E24" s="526"/>
      <c r="F24" s="51"/>
    </row>
    <row r="25" spans="1:6" ht="15.6">
      <c r="A25" s="527"/>
      <c r="B25" s="528"/>
      <c r="C25" s="528"/>
      <c r="D25" s="528"/>
      <c r="E25" s="529"/>
      <c r="F25" s="51"/>
    </row>
    <row r="28" spans="1:6" ht="15.6">
      <c r="A28" s="83" t="s">
        <v>67</v>
      </c>
    </row>
    <row r="29" spans="1:6">
      <c r="A29" s="530"/>
      <c r="B29" s="531"/>
      <c r="C29" s="531"/>
      <c r="D29" s="531"/>
      <c r="E29" s="532"/>
    </row>
    <row r="30" spans="1:6">
      <c r="A30" s="533"/>
      <c r="B30" s="534"/>
      <c r="C30" s="534"/>
      <c r="D30" s="534"/>
      <c r="E30" s="535"/>
    </row>
    <row r="31" spans="1:6">
      <c r="A31" s="533"/>
      <c r="B31" s="534"/>
      <c r="C31" s="534"/>
      <c r="D31" s="534"/>
      <c r="E31" s="535"/>
    </row>
    <row r="32" spans="1:6">
      <c r="A32" s="533"/>
      <c r="B32" s="534"/>
      <c r="C32" s="534"/>
      <c r="D32" s="534"/>
      <c r="E32" s="535"/>
    </row>
    <row r="33" spans="1:5">
      <c r="A33" s="533"/>
      <c r="B33" s="534"/>
      <c r="C33" s="534"/>
      <c r="D33" s="534"/>
      <c r="E33" s="535"/>
    </row>
    <row r="34" spans="1:5">
      <c r="A34" s="533"/>
      <c r="B34" s="534"/>
      <c r="C34" s="534"/>
      <c r="D34" s="534"/>
      <c r="E34" s="535"/>
    </row>
    <row r="35" spans="1:5">
      <c r="A35" s="533"/>
      <c r="B35" s="534"/>
      <c r="C35" s="534"/>
      <c r="D35" s="534"/>
      <c r="E35" s="535"/>
    </row>
    <row r="36" spans="1:5">
      <c r="A36" s="533"/>
      <c r="B36" s="534"/>
      <c r="C36" s="534"/>
      <c r="D36" s="534"/>
      <c r="E36" s="535"/>
    </row>
    <row r="37" spans="1:5">
      <c r="A37" s="533"/>
      <c r="B37" s="534"/>
      <c r="C37" s="534"/>
      <c r="D37" s="534"/>
      <c r="E37" s="535"/>
    </row>
    <row r="38" spans="1:5">
      <c r="A38" s="533"/>
      <c r="B38" s="534"/>
      <c r="C38" s="534"/>
      <c r="D38" s="534"/>
      <c r="E38" s="535"/>
    </row>
    <row r="39" spans="1:5">
      <c r="A39" s="533"/>
      <c r="B39" s="534"/>
      <c r="C39" s="534"/>
      <c r="D39" s="534"/>
      <c r="E39" s="535"/>
    </row>
    <row r="40" spans="1:5">
      <c r="A40" s="533"/>
      <c r="B40" s="534"/>
      <c r="C40" s="534"/>
      <c r="D40" s="534"/>
      <c r="E40" s="535"/>
    </row>
    <row r="41" spans="1:5">
      <c r="A41" s="533"/>
      <c r="B41" s="534"/>
      <c r="C41" s="534"/>
      <c r="D41" s="534"/>
      <c r="E41" s="535"/>
    </row>
    <row r="42" spans="1:5">
      <c r="A42" s="533"/>
      <c r="B42" s="534"/>
      <c r="C42" s="534"/>
      <c r="D42" s="534"/>
      <c r="E42" s="535"/>
    </row>
    <row r="43" spans="1:5">
      <c r="A43" s="536"/>
      <c r="B43" s="537"/>
      <c r="C43" s="537"/>
      <c r="D43" s="537"/>
      <c r="E43" s="538"/>
    </row>
    <row r="44" spans="1:5">
      <c r="A44" s="84"/>
      <c r="B44" s="84"/>
      <c r="C44" s="84"/>
      <c r="D44" s="84"/>
      <c r="E44" s="84"/>
    </row>
    <row r="45" spans="1:5">
      <c r="A45" s="84"/>
      <c r="B45" s="84"/>
      <c r="C45" s="84"/>
      <c r="D45" s="84"/>
      <c r="E45" s="84"/>
    </row>
    <row r="46" spans="1:5">
      <c r="A46" s="84"/>
      <c r="B46" s="84"/>
      <c r="C46" s="84"/>
      <c r="D46" s="84"/>
      <c r="E46" s="84"/>
    </row>
    <row r="47" spans="1:5">
      <c r="A47" s="84"/>
      <c r="B47" s="84"/>
      <c r="C47" s="84"/>
      <c r="D47" s="84"/>
      <c r="E47" s="84"/>
    </row>
    <row r="48" spans="1:5">
      <c r="A48" s="84"/>
      <c r="B48" s="84"/>
      <c r="C48" s="84"/>
      <c r="D48" s="84"/>
      <c r="E48" s="84"/>
    </row>
    <row r="49" spans="1:5">
      <c r="A49" s="84"/>
      <c r="B49" s="84"/>
      <c r="C49" s="84"/>
      <c r="D49" s="84"/>
      <c r="E49" s="84"/>
    </row>
    <row r="50" spans="1:5">
      <c r="A50" s="84"/>
      <c r="B50" s="84"/>
      <c r="C50" s="84"/>
      <c r="D50" s="84"/>
      <c r="E50" s="84"/>
    </row>
  </sheetData>
  <sheetProtection algorithmName="SHA-512" hashValue="BEq7XW97Zep3sqm4fVReqGHjOW3upVBT0k8dvzoquyqL0Cf6zi93QNOtaEIMjGZ/j7QQo8dSMY6iNrye4vKODw==" saltValue="ykIyPrqarxJjdnxbYsqCKg==" spinCount="100000" sheet="1" formatCells="0" formatColumns="0"/>
  <customSheetViews>
    <customSheetView guid="{73E6BE55-0B95-42F6-BA8F-A2E5A364A48B}" showPageBreaks="1" fitToPage="1" printArea="1" view="pageLayout">
      <selection activeCell="B48" sqref="B48"/>
      <pageMargins left="0.7" right="0.7" top="0.75" bottom="0.75" header="0.3" footer="0.3"/>
      <printOptions horizontalCentered="1" verticalCentered="1"/>
      <pageSetup scale="71" orientation="landscape" r:id="rId1"/>
      <headerFooter>
        <oddHeader>&amp;CDepartment Notes Sheet</oddHeader>
        <oddFooter>Page &amp;P of &amp;N</oddFooter>
      </headerFooter>
    </customSheetView>
  </customSheetViews>
  <mergeCells count="2">
    <mergeCell ref="A10:E25"/>
    <mergeCell ref="A29:E43"/>
  </mergeCells>
  <printOptions horizontalCentered="1" verticalCentered="1"/>
  <pageMargins left="0.7" right="0.7" top="0.75" bottom="0.75" header="0.3" footer="0.3"/>
  <pageSetup scale="85" orientation="portrait" r:id="rId2"/>
  <headerFooter>
    <oddHeader>&amp;CDepartment Notes Sheet</oddHeader>
    <oddFooter>Page &amp;P of &amp;N</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P80"/>
  <sheetViews>
    <sheetView zoomScaleNormal="100" workbookViewId="0">
      <selection activeCell="M56" sqref="M56"/>
    </sheetView>
  </sheetViews>
  <sheetFormatPr defaultColWidth="9.109375" defaultRowHeight="13.8"/>
  <cols>
    <col min="1" max="1" width="4.44140625" style="5" customWidth="1"/>
    <col min="2" max="2" width="9.5546875" style="5" customWidth="1"/>
    <col min="3" max="3" width="20.6640625" style="5" customWidth="1"/>
    <col min="4" max="10" width="14.109375" style="5" customWidth="1"/>
    <col min="11" max="16" width="9.109375" style="235"/>
    <col min="17" max="16384" width="9.109375" style="5"/>
  </cols>
  <sheetData>
    <row r="1" spans="1:16" s="3" customFormat="1" ht="18">
      <c r="A1" s="13" t="s">
        <v>264</v>
      </c>
      <c r="J1" s="4" t="str">
        <f>'Rate Application'!L1</f>
        <v>FY2018-19</v>
      </c>
      <c r="K1" s="241"/>
      <c r="L1" s="241"/>
      <c r="M1" s="241"/>
      <c r="N1" s="241"/>
      <c r="O1" s="241"/>
      <c r="P1" s="241"/>
    </row>
    <row r="2" spans="1:16" s="3" customFormat="1" ht="18">
      <c r="K2" s="241"/>
      <c r="L2" s="241"/>
      <c r="M2" s="241"/>
      <c r="N2" s="241"/>
      <c r="O2" s="241"/>
      <c r="P2" s="241"/>
    </row>
    <row r="3" spans="1:16" ht="28.5" customHeight="1">
      <c r="A3" s="15"/>
      <c r="B3" s="267" t="s">
        <v>161</v>
      </c>
      <c r="C3" s="267"/>
      <c r="D3" s="296"/>
      <c r="F3" s="539" t="str">
        <f>IF('Rate Application'!F6=0,"Please fill in cell E6 on rate application page",'Rate Application'!E6:L6)</f>
        <v>Please fill in cell E6 on rate application page</v>
      </c>
      <c r="G3" s="540"/>
      <c r="H3" s="14"/>
      <c r="I3" s="14"/>
      <c r="J3" s="14"/>
      <c r="K3" s="166"/>
    </row>
    <row r="4" spans="1:16" ht="20.100000000000001" customHeight="1">
      <c r="A4" s="15"/>
      <c r="B4" s="267" t="s">
        <v>162</v>
      </c>
      <c r="C4" s="267"/>
      <c r="D4" s="89"/>
      <c r="F4" s="223"/>
      <c r="G4" s="14"/>
      <c r="H4" s="14"/>
      <c r="I4" s="14"/>
      <c r="J4" s="14"/>
      <c r="K4" s="166"/>
    </row>
    <row r="5" spans="1:16" ht="20.100000000000001" customHeight="1">
      <c r="A5" s="15"/>
      <c r="B5" s="546" t="s">
        <v>265</v>
      </c>
      <c r="C5" s="546"/>
      <c r="D5" s="546"/>
      <c r="E5" s="17"/>
      <c r="F5" s="277">
        <f>J49</f>
        <v>0</v>
      </c>
      <c r="G5" s="14"/>
      <c r="H5" s="14"/>
      <c r="I5" s="14"/>
      <c r="J5" s="14"/>
      <c r="K5" s="166"/>
    </row>
    <row r="6" spans="1:16" ht="6" customHeight="1">
      <c r="A6" s="94"/>
      <c r="B6" s="14"/>
      <c r="C6" s="14"/>
      <c r="D6" s="14"/>
      <c r="E6" s="14"/>
      <c r="F6" s="14"/>
      <c r="G6" s="169"/>
      <c r="H6" s="169"/>
      <c r="I6" s="14"/>
      <c r="J6" s="14"/>
      <c r="K6" s="166"/>
    </row>
    <row r="7" spans="1:16" s="150" customFormat="1" ht="30.75" customHeight="1">
      <c r="A7" s="151"/>
      <c r="B7" s="154" t="s">
        <v>12</v>
      </c>
      <c r="C7" s="267"/>
      <c r="D7" s="547" t="s">
        <v>168</v>
      </c>
      <c r="E7" s="547"/>
      <c r="F7" s="548"/>
      <c r="G7" s="152" t="s">
        <v>169</v>
      </c>
      <c r="H7" s="164" t="s">
        <v>172</v>
      </c>
      <c r="I7" s="167" t="s">
        <v>173</v>
      </c>
      <c r="J7" s="153" t="s">
        <v>11</v>
      </c>
      <c r="K7" s="242"/>
      <c r="L7" s="242"/>
      <c r="M7" s="242"/>
      <c r="N7" s="242"/>
      <c r="O7" s="242"/>
      <c r="P7" s="242"/>
    </row>
    <row r="8" spans="1:16" ht="25.5" customHeight="1">
      <c r="A8" s="93" t="s">
        <v>13</v>
      </c>
      <c r="B8" s="544" t="s">
        <v>130</v>
      </c>
      <c r="C8" s="545"/>
      <c r="D8" s="549"/>
      <c r="E8" s="550"/>
      <c r="F8" s="551"/>
      <c r="G8" s="305"/>
      <c r="H8" s="306"/>
      <c r="I8" s="307"/>
      <c r="J8" s="119">
        <f>'Rate Summary'!B31</f>
        <v>0</v>
      </c>
    </row>
    <row r="9" spans="1:16">
      <c r="A9" s="93" t="s">
        <v>14</v>
      </c>
      <c r="B9" s="544" t="s">
        <v>131</v>
      </c>
      <c r="C9" s="545"/>
      <c r="D9" s="549"/>
      <c r="E9" s="550"/>
      <c r="F9" s="551"/>
      <c r="G9" s="305"/>
      <c r="H9" s="306"/>
      <c r="I9" s="307"/>
      <c r="J9" s="119">
        <f>'Rate Summary'!C31</f>
        <v>0</v>
      </c>
    </row>
    <row r="10" spans="1:16">
      <c r="A10" s="93" t="s">
        <v>79</v>
      </c>
      <c r="B10" s="544" t="s">
        <v>132</v>
      </c>
      <c r="C10" s="545"/>
      <c r="D10" s="549"/>
      <c r="E10" s="550"/>
      <c r="F10" s="551"/>
      <c r="G10" s="305"/>
      <c r="H10" s="306"/>
      <c r="I10" s="307"/>
      <c r="J10" s="119">
        <f>'Rate Summary'!D31</f>
        <v>0</v>
      </c>
    </row>
    <row r="11" spans="1:16">
      <c r="A11" s="93" t="s">
        <v>80</v>
      </c>
      <c r="B11" s="544" t="s">
        <v>133</v>
      </c>
      <c r="C11" s="545"/>
      <c r="D11" s="549"/>
      <c r="E11" s="550"/>
      <c r="F11" s="551"/>
      <c r="G11" s="305"/>
      <c r="H11" s="306"/>
      <c r="I11" s="307"/>
      <c r="J11" s="119">
        <f>'Rate Summary'!E31</f>
        <v>0</v>
      </c>
    </row>
    <row r="12" spans="1:16">
      <c r="A12" s="93" t="s">
        <v>81</v>
      </c>
      <c r="B12" s="544" t="s">
        <v>134</v>
      </c>
      <c r="C12" s="545"/>
      <c r="D12" s="549"/>
      <c r="E12" s="550"/>
      <c r="F12" s="551"/>
      <c r="G12" s="305"/>
      <c r="H12" s="306"/>
      <c r="I12" s="307"/>
      <c r="J12" s="119">
        <f>'Rate Summary'!F31</f>
        <v>0</v>
      </c>
    </row>
    <row r="13" spans="1:16">
      <c r="A13" s="93" t="s">
        <v>82</v>
      </c>
      <c r="B13" s="544" t="s">
        <v>135</v>
      </c>
      <c r="C13" s="545"/>
      <c r="D13" s="549"/>
      <c r="E13" s="550"/>
      <c r="F13" s="551"/>
      <c r="G13" s="305"/>
      <c r="H13" s="306"/>
      <c r="I13" s="307"/>
      <c r="J13" s="119">
        <f>'Rate Summary'!G31</f>
        <v>0</v>
      </c>
    </row>
    <row r="14" spans="1:16">
      <c r="A14" s="93" t="s">
        <v>83</v>
      </c>
      <c r="B14" s="544" t="s">
        <v>136</v>
      </c>
      <c r="C14" s="545"/>
      <c r="D14" s="549"/>
      <c r="E14" s="550"/>
      <c r="F14" s="551"/>
      <c r="G14" s="305"/>
      <c r="H14" s="306"/>
      <c r="I14" s="307"/>
      <c r="J14" s="119">
        <f>'Rate Summary'!H31</f>
        <v>0</v>
      </c>
    </row>
    <row r="15" spans="1:16">
      <c r="A15" s="93" t="s">
        <v>84</v>
      </c>
      <c r="B15" s="544" t="s">
        <v>137</v>
      </c>
      <c r="C15" s="545"/>
      <c r="D15" s="549"/>
      <c r="E15" s="550"/>
      <c r="F15" s="551"/>
      <c r="G15" s="305"/>
      <c r="H15" s="306"/>
      <c r="I15" s="307"/>
      <c r="J15" s="119">
        <f>'Rate Summary'!I31</f>
        <v>0</v>
      </c>
    </row>
    <row r="16" spans="1:16">
      <c r="A16" s="93" t="s">
        <v>85</v>
      </c>
      <c r="B16" s="544" t="s">
        <v>138</v>
      </c>
      <c r="C16" s="545"/>
      <c r="D16" s="549"/>
      <c r="E16" s="550"/>
      <c r="F16" s="551"/>
      <c r="G16" s="305"/>
      <c r="H16" s="306"/>
      <c r="I16" s="307"/>
      <c r="J16" s="119">
        <f>'Rate Summary'!J31</f>
        <v>0</v>
      </c>
    </row>
    <row r="17" spans="1:10">
      <c r="A17" s="93" t="s">
        <v>86</v>
      </c>
      <c r="B17" s="544" t="s">
        <v>139</v>
      </c>
      <c r="C17" s="545"/>
      <c r="D17" s="549"/>
      <c r="E17" s="550"/>
      <c r="F17" s="551"/>
      <c r="G17" s="305"/>
      <c r="H17" s="306"/>
      <c r="I17" s="307"/>
      <c r="J17" s="119">
        <f>'Rate Summary'!K31</f>
        <v>0</v>
      </c>
    </row>
    <row r="18" spans="1:10">
      <c r="A18" s="93" t="s">
        <v>100</v>
      </c>
      <c r="B18" s="544" t="s">
        <v>140</v>
      </c>
      <c r="C18" s="545"/>
      <c r="D18" s="549"/>
      <c r="E18" s="550"/>
      <c r="F18" s="551"/>
      <c r="G18" s="305"/>
      <c r="H18" s="306"/>
      <c r="I18" s="307"/>
      <c r="J18" s="119">
        <f>'Rate Summary'!L31</f>
        <v>0</v>
      </c>
    </row>
    <row r="19" spans="1:10">
      <c r="A19" s="93" t="s">
        <v>101</v>
      </c>
      <c r="B19" s="544" t="s">
        <v>141</v>
      </c>
      <c r="C19" s="545"/>
      <c r="D19" s="549"/>
      <c r="E19" s="550"/>
      <c r="F19" s="551"/>
      <c r="G19" s="305"/>
      <c r="H19" s="306"/>
      <c r="I19" s="307"/>
      <c r="J19" s="119">
        <f>'Rate Summary'!M31</f>
        <v>0</v>
      </c>
    </row>
    <row r="20" spans="1:10">
      <c r="A20" s="93" t="s">
        <v>102</v>
      </c>
      <c r="B20" s="544" t="s">
        <v>142</v>
      </c>
      <c r="C20" s="545"/>
      <c r="D20" s="549"/>
      <c r="E20" s="550"/>
      <c r="F20" s="551"/>
      <c r="G20" s="305"/>
      <c r="H20" s="306"/>
      <c r="I20" s="307"/>
      <c r="J20" s="119">
        <f>'Rate Summary'!N31</f>
        <v>0</v>
      </c>
    </row>
    <row r="21" spans="1:10">
      <c r="A21" s="93" t="s">
        <v>103</v>
      </c>
      <c r="B21" s="544" t="s">
        <v>143</v>
      </c>
      <c r="C21" s="545"/>
      <c r="D21" s="549"/>
      <c r="E21" s="550"/>
      <c r="F21" s="551"/>
      <c r="G21" s="305"/>
      <c r="H21" s="306"/>
      <c r="I21" s="307"/>
      <c r="J21" s="119">
        <f>'Rate Summary'!O31</f>
        <v>0</v>
      </c>
    </row>
    <row r="22" spans="1:10">
      <c r="A22" s="93" t="s">
        <v>104</v>
      </c>
      <c r="B22" s="544" t="s">
        <v>144</v>
      </c>
      <c r="C22" s="545"/>
      <c r="D22" s="549"/>
      <c r="E22" s="550"/>
      <c r="F22" s="551"/>
      <c r="G22" s="305"/>
      <c r="H22" s="306"/>
      <c r="I22" s="307"/>
      <c r="J22" s="119">
        <f>'Rate Summary'!P31</f>
        <v>0</v>
      </c>
    </row>
    <row r="23" spans="1:10">
      <c r="A23" s="93" t="s">
        <v>105</v>
      </c>
      <c r="B23" s="544" t="s">
        <v>145</v>
      </c>
      <c r="C23" s="545"/>
      <c r="D23" s="549"/>
      <c r="E23" s="550"/>
      <c r="F23" s="551"/>
      <c r="G23" s="305"/>
      <c r="H23" s="306"/>
      <c r="I23" s="307"/>
      <c r="J23" s="119">
        <f>'Rate Summary'!Q31</f>
        <v>0</v>
      </c>
    </row>
    <row r="24" spans="1:10">
      <c r="A24" s="93" t="s">
        <v>106</v>
      </c>
      <c r="B24" s="544" t="s">
        <v>146</v>
      </c>
      <c r="C24" s="545"/>
      <c r="D24" s="549"/>
      <c r="E24" s="550"/>
      <c r="F24" s="551"/>
      <c r="G24" s="305"/>
      <c r="H24" s="306"/>
      <c r="I24" s="307"/>
      <c r="J24" s="119">
        <f>'Rate Summary'!R31</f>
        <v>0</v>
      </c>
    </row>
    <row r="25" spans="1:10">
      <c r="A25" s="93" t="s">
        <v>107</v>
      </c>
      <c r="B25" s="544" t="s">
        <v>147</v>
      </c>
      <c r="C25" s="545"/>
      <c r="D25" s="549"/>
      <c r="E25" s="550"/>
      <c r="F25" s="551"/>
      <c r="G25" s="305"/>
      <c r="H25" s="306"/>
      <c r="I25" s="307"/>
      <c r="J25" s="119">
        <f>'Rate Summary'!S31</f>
        <v>0</v>
      </c>
    </row>
    <row r="26" spans="1:10">
      <c r="A26" s="93" t="s">
        <v>108</v>
      </c>
      <c r="B26" s="544" t="s">
        <v>148</v>
      </c>
      <c r="C26" s="545"/>
      <c r="D26" s="549"/>
      <c r="E26" s="550"/>
      <c r="F26" s="551"/>
      <c r="G26" s="305"/>
      <c r="H26" s="306"/>
      <c r="I26" s="307"/>
      <c r="J26" s="119">
        <f>'Rate Summary'!T31</f>
        <v>0</v>
      </c>
    </row>
    <row r="27" spans="1:10">
      <c r="A27" s="93" t="s">
        <v>109</v>
      </c>
      <c r="B27" s="544" t="s">
        <v>149</v>
      </c>
      <c r="C27" s="545"/>
      <c r="D27" s="549"/>
      <c r="E27" s="550"/>
      <c r="F27" s="551"/>
      <c r="G27" s="305"/>
      <c r="H27" s="306"/>
      <c r="I27" s="307"/>
      <c r="J27" s="119">
        <f>'Rate Summary'!U31</f>
        <v>0</v>
      </c>
    </row>
    <row r="28" spans="1:10">
      <c r="A28" s="93" t="s">
        <v>110</v>
      </c>
      <c r="B28" s="544" t="s">
        <v>129</v>
      </c>
      <c r="C28" s="545"/>
      <c r="D28" s="549"/>
      <c r="E28" s="550"/>
      <c r="F28" s="551"/>
      <c r="G28" s="305"/>
      <c r="H28" s="306"/>
      <c r="I28" s="307"/>
      <c r="J28" s="119">
        <f>'Rate Summary'!V31</f>
        <v>0</v>
      </c>
    </row>
    <row r="29" spans="1:10">
      <c r="A29" s="93" t="s">
        <v>111</v>
      </c>
      <c r="B29" s="544" t="s">
        <v>120</v>
      </c>
      <c r="C29" s="545"/>
      <c r="D29" s="549"/>
      <c r="E29" s="550"/>
      <c r="F29" s="551"/>
      <c r="G29" s="305"/>
      <c r="H29" s="306"/>
      <c r="I29" s="307"/>
      <c r="J29" s="119">
        <f>'Rate Summary'!W31</f>
        <v>0</v>
      </c>
    </row>
    <row r="30" spans="1:10">
      <c r="A30" s="93" t="s">
        <v>112</v>
      </c>
      <c r="B30" s="544" t="s">
        <v>121</v>
      </c>
      <c r="C30" s="545"/>
      <c r="D30" s="549"/>
      <c r="E30" s="550"/>
      <c r="F30" s="551"/>
      <c r="G30" s="305"/>
      <c r="H30" s="306"/>
      <c r="I30" s="307"/>
      <c r="J30" s="119">
        <f>'Rate Summary'!X31</f>
        <v>0</v>
      </c>
    </row>
    <row r="31" spans="1:10">
      <c r="A31" s="93" t="s">
        <v>113</v>
      </c>
      <c r="B31" s="544" t="s">
        <v>122</v>
      </c>
      <c r="C31" s="545"/>
      <c r="D31" s="549"/>
      <c r="E31" s="550"/>
      <c r="F31" s="551"/>
      <c r="G31" s="305"/>
      <c r="H31" s="306"/>
      <c r="I31" s="307"/>
      <c r="J31" s="119">
        <f>'Rate Summary'!Y31</f>
        <v>0</v>
      </c>
    </row>
    <row r="32" spans="1:10">
      <c r="A32" s="93" t="s">
        <v>114</v>
      </c>
      <c r="B32" s="544" t="s">
        <v>123</v>
      </c>
      <c r="C32" s="545"/>
      <c r="D32" s="549"/>
      <c r="E32" s="550"/>
      <c r="F32" s="551"/>
      <c r="G32" s="305"/>
      <c r="H32" s="306"/>
      <c r="I32" s="307"/>
      <c r="J32" s="119">
        <f>'Rate Summary'!Z31</f>
        <v>0</v>
      </c>
    </row>
    <row r="33" spans="1:12">
      <c r="A33" s="93" t="s">
        <v>115</v>
      </c>
      <c r="B33" s="544" t="s">
        <v>124</v>
      </c>
      <c r="C33" s="545"/>
      <c r="D33" s="549"/>
      <c r="E33" s="550"/>
      <c r="F33" s="551"/>
      <c r="G33" s="305"/>
      <c r="H33" s="306"/>
      <c r="I33" s="307"/>
      <c r="J33" s="119">
        <f>'Rate Summary'!AA31</f>
        <v>0</v>
      </c>
    </row>
    <row r="34" spans="1:12">
      <c r="A34" s="93" t="s">
        <v>116</v>
      </c>
      <c r="B34" s="544" t="s">
        <v>125</v>
      </c>
      <c r="C34" s="545"/>
      <c r="D34" s="549"/>
      <c r="E34" s="550"/>
      <c r="F34" s="551"/>
      <c r="G34" s="305"/>
      <c r="H34" s="306"/>
      <c r="I34" s="307"/>
      <c r="J34" s="119">
        <f>'Rate Summary'!AB31</f>
        <v>0</v>
      </c>
    </row>
    <row r="35" spans="1:12">
      <c r="A35" s="93" t="s">
        <v>117</v>
      </c>
      <c r="B35" s="544" t="s">
        <v>126</v>
      </c>
      <c r="C35" s="545"/>
      <c r="D35" s="549"/>
      <c r="E35" s="550"/>
      <c r="F35" s="551"/>
      <c r="G35" s="305"/>
      <c r="H35" s="306"/>
      <c r="I35" s="307"/>
      <c r="J35" s="119">
        <f>'Rate Summary'!AC31</f>
        <v>0</v>
      </c>
    </row>
    <row r="36" spans="1:12">
      <c r="A36" s="93" t="s">
        <v>118</v>
      </c>
      <c r="B36" s="544" t="s">
        <v>127</v>
      </c>
      <c r="C36" s="545"/>
      <c r="D36" s="549"/>
      <c r="E36" s="550"/>
      <c r="F36" s="551"/>
      <c r="G36" s="305"/>
      <c r="H36" s="306"/>
      <c r="I36" s="307"/>
      <c r="J36" s="119">
        <f>'Rate Summary'!AD31</f>
        <v>0</v>
      </c>
    </row>
    <row r="37" spans="1:12">
      <c r="A37" s="93" t="s">
        <v>119</v>
      </c>
      <c r="B37" s="544" t="s">
        <v>128</v>
      </c>
      <c r="C37" s="545"/>
      <c r="D37" s="549"/>
      <c r="E37" s="550"/>
      <c r="F37" s="551"/>
      <c r="G37" s="305"/>
      <c r="H37" s="306"/>
      <c r="I37" s="307"/>
      <c r="J37" s="119">
        <f>'Rate Summary'!AE31</f>
        <v>0</v>
      </c>
    </row>
    <row r="38" spans="1:12">
      <c r="A38" s="15"/>
      <c r="B38" s="14"/>
      <c r="C38" s="14"/>
      <c r="D38" s="16"/>
      <c r="E38" s="16"/>
      <c r="F38" s="14"/>
      <c r="G38" s="222"/>
      <c r="H38" s="14"/>
      <c r="I38" s="14"/>
      <c r="J38" s="17"/>
    </row>
    <row r="39" spans="1:12" ht="14.4">
      <c r="A39" s="21" t="s">
        <v>266</v>
      </c>
      <c r="B39" s="16"/>
      <c r="C39" s="16"/>
      <c r="D39" s="14"/>
      <c r="E39" s="14"/>
      <c r="F39" s="14"/>
      <c r="G39" s="14"/>
      <c r="H39" s="20"/>
      <c r="I39" s="20"/>
      <c r="J39" s="22"/>
      <c r="K39" s="239"/>
      <c r="L39" s="258"/>
    </row>
    <row r="40" spans="1:12" ht="14.4">
      <c r="A40" s="21"/>
      <c r="B40" s="16"/>
      <c r="C40" s="16"/>
      <c r="D40" s="14"/>
      <c r="E40" s="14"/>
      <c r="F40" s="555"/>
      <c r="G40" s="556"/>
      <c r="H40" s="556"/>
      <c r="I40" s="556"/>
      <c r="J40" s="557"/>
      <c r="K40" s="239"/>
      <c r="L40" s="258"/>
    </row>
    <row r="41" spans="1:12" ht="14.4">
      <c r="A41" s="24" t="s">
        <v>267</v>
      </c>
      <c r="B41" s="16"/>
      <c r="C41" s="16"/>
      <c r="D41" s="14"/>
      <c r="E41" s="14"/>
      <c r="F41" s="552" t="str">
        <f>"FY"&amp;RIGHT('Rate Application'!L1,2)-1</f>
        <v>FY18</v>
      </c>
      <c r="G41" s="553"/>
      <c r="H41" s="553"/>
      <c r="I41" s="553"/>
      <c r="J41" s="554"/>
      <c r="K41" s="239"/>
    </row>
    <row r="42" spans="1:12" ht="31.5" customHeight="1">
      <c r="A42" s="23"/>
      <c r="B42" s="295" t="s">
        <v>268</v>
      </c>
      <c r="C42" s="267" t="s">
        <v>269</v>
      </c>
      <c r="E42" s="165"/>
      <c r="F42" s="168" t="s">
        <v>170</v>
      </c>
      <c r="G42" s="168" t="s">
        <v>15</v>
      </c>
      <c r="H42" s="168" t="s">
        <v>16</v>
      </c>
      <c r="I42" s="168" t="s">
        <v>17</v>
      </c>
      <c r="J42" s="168" t="s">
        <v>18</v>
      </c>
    </row>
    <row r="43" spans="1:12" ht="14.4">
      <c r="A43" s="25"/>
      <c r="B43" s="90"/>
      <c r="C43" s="541"/>
      <c r="D43" s="542"/>
      <c r="E43" s="543"/>
      <c r="F43" s="220"/>
      <c r="G43" s="220"/>
      <c r="H43" s="220">
        <v>0</v>
      </c>
      <c r="I43" s="220"/>
      <c r="J43" s="220">
        <f>F43+G43-H43-I43</f>
        <v>0</v>
      </c>
    </row>
    <row r="44" spans="1:12" ht="14.4">
      <c r="A44" s="25"/>
      <c r="B44" s="90" t="s">
        <v>1</v>
      </c>
      <c r="C44" s="541"/>
      <c r="D44" s="542" t="s">
        <v>1</v>
      </c>
      <c r="E44" s="543"/>
      <c r="F44" s="221">
        <v>0</v>
      </c>
      <c r="G44" s="221">
        <v>0</v>
      </c>
      <c r="H44" s="221">
        <v>0</v>
      </c>
      <c r="I44" s="221">
        <v>0</v>
      </c>
      <c r="J44" s="220">
        <f t="shared" ref="J44:J48" si="0">F44+G44-H44-I44</f>
        <v>0</v>
      </c>
    </row>
    <row r="45" spans="1:12" ht="14.4">
      <c r="A45" s="25"/>
      <c r="B45" s="90" t="s">
        <v>1</v>
      </c>
      <c r="C45" s="541"/>
      <c r="D45" s="542" t="s">
        <v>1</v>
      </c>
      <c r="E45" s="543"/>
      <c r="F45" s="221">
        <v>0</v>
      </c>
      <c r="G45" s="221">
        <v>0</v>
      </c>
      <c r="H45" s="221">
        <v>0</v>
      </c>
      <c r="I45" s="221">
        <v>0</v>
      </c>
      <c r="J45" s="220">
        <f t="shared" si="0"/>
        <v>0</v>
      </c>
    </row>
    <row r="46" spans="1:12" ht="14.4">
      <c r="A46" s="25"/>
      <c r="B46" s="90"/>
      <c r="C46" s="541"/>
      <c r="D46" s="542"/>
      <c r="E46" s="543"/>
      <c r="F46" s="221">
        <v>0</v>
      </c>
      <c r="G46" s="221">
        <v>0</v>
      </c>
      <c r="H46" s="221">
        <v>0</v>
      </c>
      <c r="I46" s="221">
        <v>0</v>
      </c>
      <c r="J46" s="220">
        <f t="shared" si="0"/>
        <v>0</v>
      </c>
    </row>
    <row r="47" spans="1:12" ht="14.4">
      <c r="A47" s="25"/>
      <c r="B47" s="90"/>
      <c r="C47" s="541"/>
      <c r="D47" s="542"/>
      <c r="E47" s="543"/>
      <c r="F47" s="221">
        <v>0</v>
      </c>
      <c r="G47" s="221">
        <v>0</v>
      </c>
      <c r="H47" s="221">
        <v>0</v>
      </c>
      <c r="I47" s="221">
        <v>0</v>
      </c>
      <c r="J47" s="220">
        <f t="shared" si="0"/>
        <v>0</v>
      </c>
    </row>
    <row r="48" spans="1:12" ht="14.4">
      <c r="A48" s="25"/>
      <c r="B48" s="90"/>
      <c r="C48" s="541"/>
      <c r="D48" s="542"/>
      <c r="E48" s="543"/>
      <c r="F48" s="221">
        <v>0</v>
      </c>
      <c r="G48" s="221">
        <v>0</v>
      </c>
      <c r="H48" s="221">
        <v>0</v>
      </c>
      <c r="I48" s="221">
        <v>0</v>
      </c>
      <c r="J48" s="220">
        <f t="shared" si="0"/>
        <v>0</v>
      </c>
    </row>
    <row r="49" spans="1:10" ht="15.6">
      <c r="A49" s="25"/>
      <c r="B49" s="113" t="s">
        <v>270</v>
      </c>
      <c r="C49" s="303"/>
      <c r="D49" s="19"/>
      <c r="E49" s="19"/>
      <c r="F49" s="219">
        <f>SUM(F43:F48)</f>
        <v>0</v>
      </c>
      <c r="G49" s="219">
        <f>SUM(G43:G48)</f>
        <v>0</v>
      </c>
      <c r="H49" s="219">
        <f>SUM(H43:H48)</f>
        <v>0</v>
      </c>
      <c r="I49" s="219">
        <f>SUM(I43:I48)</f>
        <v>0</v>
      </c>
      <c r="J49" s="219">
        <f>SUM(J43:J48)</f>
        <v>0</v>
      </c>
    </row>
    <row r="50" spans="1:10" ht="16.2">
      <c r="A50" s="24" t="s">
        <v>171</v>
      </c>
      <c r="B50" s="170"/>
      <c r="C50" s="170"/>
      <c r="D50" s="170"/>
      <c r="E50" s="170"/>
      <c r="F50" s="170"/>
      <c r="G50" s="170"/>
      <c r="H50" s="170"/>
      <c r="I50" s="170"/>
      <c r="J50" s="114"/>
    </row>
    <row r="51" spans="1:10" ht="14.4">
      <c r="A51" s="25"/>
      <c r="B51" s="112"/>
      <c r="C51" s="304"/>
      <c r="D51" s="91" t="s">
        <v>1</v>
      </c>
      <c r="E51" s="91"/>
      <c r="F51" s="221">
        <v>0</v>
      </c>
      <c r="G51" s="221"/>
      <c r="H51" s="221"/>
      <c r="I51" s="221">
        <v>0</v>
      </c>
      <c r="J51" s="221">
        <f t="shared" ref="J51" si="1">F51+G51-H51-I51</f>
        <v>0</v>
      </c>
    </row>
    <row r="52" spans="1:10" ht="15.6">
      <c r="A52" s="25"/>
      <c r="B52" s="113" t="s">
        <v>19</v>
      </c>
      <c r="C52" s="303"/>
      <c r="D52" s="19"/>
      <c r="E52" s="19"/>
      <c r="F52" s="219">
        <f>F51+F49</f>
        <v>0</v>
      </c>
      <c r="G52" s="219">
        <f>G51+G49</f>
        <v>0</v>
      </c>
      <c r="H52" s="219">
        <f>H51+H49</f>
        <v>0</v>
      </c>
      <c r="I52" s="219">
        <f>I51+I49</f>
        <v>0</v>
      </c>
      <c r="J52" s="219">
        <f>J51+J49</f>
        <v>0</v>
      </c>
    </row>
    <row r="53" spans="1:10">
      <c r="A53" s="6"/>
      <c r="B53" s="19"/>
      <c r="C53" s="19"/>
      <c r="D53" s="19"/>
      <c r="E53" s="19"/>
      <c r="F53" s="19"/>
      <c r="G53" s="19"/>
      <c r="H53" s="19"/>
      <c r="I53" s="19"/>
      <c r="J53" s="7"/>
    </row>
    <row r="54" spans="1:10">
      <c r="A54" s="15"/>
      <c r="B54" s="14"/>
      <c r="C54" s="14"/>
      <c r="D54" s="14"/>
      <c r="E54" s="14"/>
      <c r="F54" s="14"/>
      <c r="G54" s="14"/>
      <c r="H54" s="14"/>
      <c r="I54" s="14"/>
      <c r="J54" s="17"/>
    </row>
    <row r="55" spans="1:10" ht="14.4">
      <c r="A55" s="311" t="s">
        <v>271</v>
      </c>
      <c r="B55" s="14"/>
      <c r="C55" s="14"/>
      <c r="D55" s="14"/>
      <c r="E55" s="14"/>
      <c r="F55" s="14"/>
      <c r="G55" s="14"/>
      <c r="H55" s="14"/>
      <c r="I55" s="14"/>
      <c r="J55" s="17"/>
    </row>
    <row r="56" spans="1:10" ht="28.8">
      <c r="A56" s="171"/>
      <c r="B56" s="312" t="s">
        <v>268</v>
      </c>
      <c r="C56" s="264" t="s">
        <v>269</v>
      </c>
      <c r="D56" s="14"/>
      <c r="E56" s="14"/>
      <c r="F56" s="14"/>
      <c r="G56" s="14"/>
      <c r="H56" s="14"/>
      <c r="I56" s="14"/>
      <c r="J56" s="17"/>
    </row>
    <row r="57" spans="1:10" ht="15" customHeight="1">
      <c r="A57" s="171"/>
      <c r="B57" s="90"/>
      <c r="C57" s="541"/>
      <c r="D57" s="542"/>
      <c r="E57" s="543"/>
      <c r="F57" s="14"/>
      <c r="G57" s="14"/>
      <c r="H57" s="14"/>
      <c r="I57" s="14"/>
      <c r="J57" s="17"/>
    </row>
    <row r="58" spans="1:10" ht="15" customHeight="1">
      <c r="A58" s="171"/>
      <c r="B58" s="90" t="s">
        <v>1</v>
      </c>
      <c r="C58" s="541"/>
      <c r="D58" s="542" t="s">
        <v>1</v>
      </c>
      <c r="E58" s="543"/>
      <c r="F58" s="14"/>
      <c r="G58" s="14"/>
      <c r="H58" s="14"/>
      <c r="I58" s="14"/>
      <c r="J58" s="17"/>
    </row>
    <row r="59" spans="1:10" ht="15" customHeight="1">
      <c r="A59" s="171"/>
      <c r="B59" s="90" t="s">
        <v>1</v>
      </c>
      <c r="C59" s="541"/>
      <c r="D59" s="542" t="s">
        <v>1</v>
      </c>
      <c r="E59" s="543"/>
      <c r="F59" s="14"/>
      <c r="G59" s="14"/>
      <c r="H59" s="14"/>
      <c r="I59" s="14"/>
      <c r="J59" s="17"/>
    </row>
    <row r="60" spans="1:10" ht="15" customHeight="1">
      <c r="A60" s="171"/>
      <c r="B60" s="90" t="s">
        <v>1</v>
      </c>
      <c r="C60" s="541"/>
      <c r="D60" s="542" t="s">
        <v>1</v>
      </c>
      <c r="E60" s="543"/>
      <c r="F60" s="14"/>
      <c r="G60" s="14"/>
      <c r="H60" s="14"/>
      <c r="I60" s="14"/>
      <c r="J60" s="17"/>
    </row>
    <row r="61" spans="1:10" ht="15" customHeight="1">
      <c r="A61" s="171"/>
      <c r="B61" s="90" t="s">
        <v>1</v>
      </c>
      <c r="C61" s="541"/>
      <c r="D61" s="542" t="s">
        <v>1</v>
      </c>
      <c r="E61" s="543"/>
      <c r="F61" s="14"/>
      <c r="G61" s="14"/>
      <c r="H61" s="14"/>
      <c r="I61" s="14"/>
      <c r="J61" s="17"/>
    </row>
    <row r="62" spans="1:10">
      <c r="A62" s="6"/>
      <c r="B62" s="19"/>
      <c r="C62" s="19"/>
      <c r="D62" s="19"/>
      <c r="E62" s="19"/>
      <c r="F62" s="19"/>
      <c r="G62" s="19"/>
      <c r="H62" s="19"/>
      <c r="I62" s="19"/>
      <c r="J62" s="7"/>
    </row>
    <row r="67" spans="1:10">
      <c r="A67" s="10"/>
      <c r="J67" s="11"/>
    </row>
    <row r="68" spans="1:10">
      <c r="A68" s="10"/>
      <c r="J68" s="11"/>
    </row>
    <row r="69" spans="1:10">
      <c r="A69" s="10"/>
      <c r="J69" s="11"/>
    </row>
    <row r="70" spans="1:10">
      <c r="A70" s="10"/>
    </row>
    <row r="71" spans="1:10">
      <c r="A71" s="10"/>
    </row>
    <row r="72" spans="1:10">
      <c r="A72" s="10"/>
    </row>
    <row r="78" spans="1:10">
      <c r="B78" s="11"/>
      <c r="C78" s="11"/>
      <c r="D78" s="11"/>
      <c r="E78" s="11"/>
      <c r="F78" s="11"/>
      <c r="G78" s="11"/>
    </row>
    <row r="79" spans="1:10" ht="14.4">
      <c r="B79" s="28"/>
      <c r="C79" s="28"/>
      <c r="D79" s="11"/>
      <c r="E79" s="11"/>
      <c r="F79" s="11"/>
      <c r="G79" s="11"/>
    </row>
    <row r="80" spans="1:10">
      <c r="D80" s="9"/>
      <c r="E80" s="9"/>
    </row>
  </sheetData>
  <sheetProtection algorithmName="SHA-512" hashValue="VN7Ww9U4Wcj3BSUXl6R5k+D4Mc660xudO+obDrcwZG0/8fhdTj4YevObdgISUNtxPUk/QhixJdI90jtN04uWvw==" saltValue="sfEo1Da3D6FBJhMjsKJIgA==" spinCount="100000" sheet="1" formatCells="0" formatColumns="0" formatRows="0"/>
  <customSheetViews>
    <customSheetView guid="{73E6BE55-0B95-42F6-BA8F-A2E5A364A48B}" showPageBreaks="1" fitToPage="1" printArea="1">
      <selection activeCell="B29" sqref="B29"/>
      <pageMargins left="0.7" right="0.7" top="0.75" bottom="0.75" header="0.3" footer="0.3"/>
      <printOptions horizontalCentered="1" verticalCentered="1"/>
      <pageSetup scale="58" orientation="landscape" r:id="rId1"/>
      <headerFooter>
        <oddHeader>&amp;CBudget Information Sheet</oddHeader>
        <oddFooter>Page &amp;P of &amp;N</oddFooter>
      </headerFooter>
    </customSheetView>
  </customSheetViews>
  <mergeCells count="76">
    <mergeCell ref="D32:F32"/>
    <mergeCell ref="D33:F33"/>
    <mergeCell ref="C47:E47"/>
    <mergeCell ref="D35:F35"/>
    <mergeCell ref="D36:F36"/>
    <mergeCell ref="D37:F37"/>
    <mergeCell ref="F41:J41"/>
    <mergeCell ref="F40:J40"/>
    <mergeCell ref="D34:F34"/>
    <mergeCell ref="B34:C34"/>
    <mergeCell ref="B35:C35"/>
    <mergeCell ref="D23:F23"/>
    <mergeCell ref="D24:F24"/>
    <mergeCell ref="D25:F25"/>
    <mergeCell ref="D26:F26"/>
    <mergeCell ref="D27:F27"/>
    <mergeCell ref="D11:F11"/>
    <mergeCell ref="D12:F12"/>
    <mergeCell ref="D29:F29"/>
    <mergeCell ref="D30:F30"/>
    <mergeCell ref="D31:F31"/>
    <mergeCell ref="D13:F13"/>
    <mergeCell ref="D14:F14"/>
    <mergeCell ref="D15:F15"/>
    <mergeCell ref="D16:F16"/>
    <mergeCell ref="D28:F28"/>
    <mergeCell ref="D17:F17"/>
    <mergeCell ref="D18:F18"/>
    <mergeCell ref="D19:F19"/>
    <mergeCell ref="D20:F20"/>
    <mergeCell ref="D21:F21"/>
    <mergeCell ref="D22:F22"/>
    <mergeCell ref="B5:D5"/>
    <mergeCell ref="B8:C8"/>
    <mergeCell ref="B9:C9"/>
    <mergeCell ref="B10:C10"/>
    <mergeCell ref="D7:F7"/>
    <mergeCell ref="D8:F8"/>
    <mergeCell ref="D9:F9"/>
    <mergeCell ref="D10:F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F3:G3"/>
    <mergeCell ref="C58:E58"/>
    <mergeCell ref="C59:E59"/>
    <mergeCell ref="C60:E60"/>
    <mergeCell ref="C61:E61"/>
    <mergeCell ref="C48:E48"/>
    <mergeCell ref="C57:E57"/>
    <mergeCell ref="B31:C31"/>
    <mergeCell ref="B32:C32"/>
    <mergeCell ref="B33:C33"/>
    <mergeCell ref="C45:E45"/>
    <mergeCell ref="C46:E46"/>
    <mergeCell ref="B36:C36"/>
    <mergeCell ref="B37:C37"/>
    <mergeCell ref="C43:E43"/>
    <mergeCell ref="C44:E44"/>
  </mergeCells>
  <printOptions horizontalCentered="1" verticalCentered="1"/>
  <pageMargins left="0.7" right="0.7" top="0.75" bottom="0.75" header="0.3" footer="0.3"/>
  <pageSetup scale="58" orientation="landscape" r:id="rId2"/>
  <headerFooter>
    <oddHeader>&amp;CBudget Information Sheet</oddHeader>
    <oddFooter>Page &amp;P of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6" sqref="K26"/>
    </sheetView>
  </sheetViews>
  <sheetFormatPr defaultRowHeight="14.4"/>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
  <sheetViews>
    <sheetView workbookViewId="0">
      <selection activeCell="E36" sqref="E36"/>
    </sheetView>
  </sheetViews>
  <sheetFormatPr defaultRowHeight="14.4"/>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A1:DO255"/>
  <sheetViews>
    <sheetView topLeftCell="A126" zoomScaleNormal="100" workbookViewId="0">
      <selection activeCell="BR137" sqref="BR137"/>
    </sheetView>
  </sheetViews>
  <sheetFormatPr defaultColWidth="9.109375" defaultRowHeight="13.8"/>
  <cols>
    <col min="1" max="1" width="25.6640625" style="5" customWidth="1"/>
    <col min="2" max="2" width="13.88671875" style="30" customWidth="1"/>
    <col min="3" max="3" width="11.6640625" style="30" customWidth="1"/>
    <col min="4" max="4" width="13.88671875" style="30" customWidth="1"/>
    <col min="5" max="5" width="14.6640625" style="5" customWidth="1"/>
    <col min="6" max="6" width="14.88671875" style="5" customWidth="1"/>
    <col min="7" max="7" width="12.6640625" style="5" customWidth="1"/>
    <col min="8" max="8" width="14.6640625" style="5" customWidth="1"/>
    <col min="9" max="9" width="15.33203125" style="318" bestFit="1" customWidth="1"/>
    <col min="10" max="10" width="12.6640625" style="5" customWidth="1"/>
    <col min="11" max="11" width="21.33203125" style="318" customWidth="1"/>
    <col min="12" max="12" width="12.6640625" style="5" customWidth="1"/>
    <col min="13" max="13" width="12.5546875" style="318" customWidth="1"/>
    <col min="14" max="14" width="17.109375" style="5" customWidth="1"/>
    <col min="15" max="15" width="13.5546875" style="318" bestFit="1" customWidth="1"/>
    <col min="16" max="16" width="12.6640625" style="5" customWidth="1"/>
    <col min="17" max="17" width="13.5546875" style="318" bestFit="1" customWidth="1"/>
    <col min="18" max="18" width="12.6640625" style="5" customWidth="1"/>
    <col min="19" max="19" width="13.5546875" style="318" bestFit="1" customWidth="1"/>
    <col min="20" max="20" width="12.6640625" style="5" customWidth="1"/>
    <col min="21" max="21" width="13.5546875" style="318" bestFit="1" customWidth="1"/>
    <col min="22" max="22" width="12.6640625" style="5" customWidth="1"/>
    <col min="23" max="23" width="13.5546875" style="318" bestFit="1" customWidth="1"/>
    <col min="24" max="24" width="12.6640625" style="5" customWidth="1"/>
    <col min="25" max="25" width="13.5546875" style="318" bestFit="1" customWidth="1"/>
    <col min="26" max="26" width="12.6640625" style="5" customWidth="1"/>
    <col min="27" max="27" width="13.5546875" style="318" bestFit="1" customWidth="1"/>
    <col min="28" max="28" width="12.6640625" style="5" customWidth="1"/>
    <col min="29" max="29" width="13.5546875" style="318" bestFit="1" customWidth="1"/>
    <col min="30" max="30" width="12.6640625" style="5" customWidth="1"/>
    <col min="31" max="31" width="13.5546875" style="318" bestFit="1" customWidth="1"/>
    <col min="32" max="32" width="12.6640625" style="5" customWidth="1"/>
    <col min="33" max="33" width="13.5546875" style="318" bestFit="1" customWidth="1"/>
    <col min="34" max="34" width="12.6640625" style="5" customWidth="1"/>
    <col min="35" max="35" width="13.5546875" style="318" bestFit="1" customWidth="1"/>
    <col min="36" max="36" width="12.6640625" style="5" customWidth="1"/>
    <col min="37" max="37" width="13.5546875" style="318" bestFit="1" customWidth="1"/>
    <col min="38" max="38" width="12.6640625" style="5" customWidth="1"/>
    <col min="39" max="39" width="13.5546875" style="318" bestFit="1" customWidth="1"/>
    <col min="40" max="40" width="12.6640625" style="5" customWidth="1"/>
    <col min="41" max="41" width="13.5546875" style="318" bestFit="1" customWidth="1"/>
    <col min="42" max="42" width="12.6640625" style="5" customWidth="1"/>
    <col min="43" max="43" width="13.5546875" style="318" bestFit="1" customWidth="1"/>
    <col min="44" max="44" width="12.6640625" style="5" customWidth="1"/>
    <col min="45" max="45" width="13.5546875" style="318" bestFit="1" customWidth="1"/>
    <col min="46" max="46" width="12.6640625" style="5" customWidth="1"/>
    <col min="47" max="47" width="13.5546875" style="318" bestFit="1" customWidth="1"/>
    <col min="48" max="48" width="12.6640625" style="5" customWidth="1"/>
    <col min="49" max="49" width="13.5546875" style="318" bestFit="1" customWidth="1"/>
    <col min="50" max="50" width="12.6640625" style="5" customWidth="1"/>
    <col min="51" max="51" width="13.5546875" style="318" bestFit="1" customWidth="1"/>
    <col min="52" max="52" width="12.6640625" style="5" customWidth="1"/>
    <col min="53" max="53" width="13.5546875" style="318" bestFit="1" customWidth="1"/>
    <col min="54" max="54" width="12.6640625" style="5" customWidth="1"/>
    <col min="55" max="55" width="13.5546875" style="318" bestFit="1" customWidth="1"/>
    <col min="56" max="56" width="12.6640625" style="5" customWidth="1"/>
    <col min="57" max="57" width="13.5546875" style="318" bestFit="1" customWidth="1"/>
    <col min="58" max="58" width="12.6640625" style="5" customWidth="1"/>
    <col min="59" max="59" width="13.5546875" style="318" bestFit="1" customWidth="1"/>
    <col min="60" max="60" width="12.6640625" style="5" customWidth="1"/>
    <col min="61" max="61" width="13.5546875" style="318" bestFit="1" customWidth="1"/>
    <col min="62" max="62" width="12.6640625" style="5" customWidth="1"/>
    <col min="63" max="63" width="13.5546875" style="318" bestFit="1" customWidth="1"/>
    <col min="64" max="64" width="12.6640625" style="5" customWidth="1"/>
    <col min="65" max="65" width="13.5546875" style="318" bestFit="1" customWidth="1"/>
    <col min="66" max="66" width="14" style="5" bestFit="1" customWidth="1"/>
    <col min="67" max="67" width="13.5546875" style="318" bestFit="1" customWidth="1"/>
    <col min="68" max="68" width="12.6640625" style="5" customWidth="1"/>
    <col min="69" max="69" width="13.5546875" style="318" bestFit="1" customWidth="1"/>
    <col min="70" max="70" width="12.6640625" style="5" customWidth="1"/>
    <col min="71" max="71" width="14.88671875" style="318" bestFit="1" customWidth="1"/>
    <col min="72" max="72" width="14.6640625" style="5" customWidth="1"/>
    <col min="73" max="73" width="12.109375" style="318" customWidth="1"/>
    <col min="74" max="74" width="15.6640625" style="5" customWidth="1"/>
    <col min="75" max="75" width="15.5546875" style="235" bestFit="1" customWidth="1"/>
    <col min="76" max="79" width="9.109375" style="235"/>
    <col min="80" max="16384" width="9.109375" style="5"/>
  </cols>
  <sheetData>
    <row r="1" spans="1:80" s="358" customFormat="1" ht="18.600000000000001" customHeight="1">
      <c r="A1" s="355" t="str">
        <f>'[1]Rate Application'!L1</f>
        <v>FY2018</v>
      </c>
      <c r="B1" s="29"/>
      <c r="C1" s="29"/>
      <c r="D1" s="29"/>
      <c r="E1" s="355"/>
      <c r="F1" s="355"/>
      <c r="G1" s="355"/>
      <c r="H1" s="355"/>
      <c r="I1" s="356"/>
      <c r="J1" s="559" t="s">
        <v>247</v>
      </c>
      <c r="K1" s="561" t="s">
        <v>246</v>
      </c>
      <c r="L1" s="565" t="s">
        <v>163</v>
      </c>
      <c r="M1" s="567" t="s">
        <v>174</v>
      </c>
      <c r="N1" s="355"/>
      <c r="O1" s="355"/>
      <c r="P1" s="357"/>
      <c r="R1" s="357"/>
      <c r="T1" s="357"/>
      <c r="V1" s="357"/>
      <c r="X1" s="357"/>
      <c r="Z1" s="357"/>
      <c r="AB1" s="356"/>
      <c r="AC1" s="355"/>
      <c r="AD1" s="356"/>
      <c r="AE1" s="355"/>
      <c r="AF1" s="356"/>
      <c r="AG1" s="355"/>
      <c r="AH1" s="356"/>
      <c r="AI1" s="355"/>
      <c r="AJ1" s="357"/>
      <c r="AL1" s="357"/>
      <c r="AN1" s="357"/>
      <c r="AP1" s="357"/>
      <c r="AR1" s="357"/>
      <c r="AT1" s="357"/>
      <c r="AV1" s="357"/>
      <c r="AX1" s="357"/>
      <c r="AZ1" s="357"/>
      <c r="BB1" s="357"/>
      <c r="BD1" s="357"/>
      <c r="BF1" s="357"/>
      <c r="BH1" s="357"/>
      <c r="BJ1" s="357"/>
      <c r="BL1" s="357"/>
      <c r="BN1" s="357"/>
      <c r="BP1" s="357"/>
      <c r="BR1" s="357"/>
      <c r="BT1" s="357"/>
      <c r="BV1" s="357"/>
      <c r="BX1" s="440"/>
      <c r="BY1" s="440"/>
      <c r="BZ1" s="440"/>
      <c r="CA1" s="440"/>
      <c r="CB1" s="440"/>
    </row>
    <row r="2" spans="1:80" s="14" customFormat="1" ht="15.6">
      <c r="A2" s="439" t="str">
        <f>IFERROR('[2]Rate Application'!E6:L6,"")</f>
        <v/>
      </c>
      <c r="B2" s="30"/>
      <c r="C2" s="30"/>
      <c r="D2" s="30"/>
      <c r="E2" s="5"/>
      <c r="F2" s="5"/>
      <c r="G2" s="5"/>
      <c r="H2" s="5"/>
      <c r="I2" s="318"/>
      <c r="J2" s="560"/>
      <c r="K2" s="562"/>
      <c r="L2" s="566"/>
      <c r="M2" s="568"/>
      <c r="N2" s="5"/>
      <c r="O2" s="318"/>
      <c r="P2" s="321"/>
      <c r="R2" s="321"/>
      <c r="T2" s="321"/>
      <c r="V2" s="321"/>
      <c r="X2" s="321"/>
      <c r="Z2" s="321"/>
      <c r="AB2" s="318"/>
      <c r="AC2" s="5"/>
      <c r="AD2" s="318"/>
      <c r="AE2" s="5"/>
      <c r="AF2" s="318"/>
      <c r="AG2" s="5"/>
      <c r="AH2" s="318"/>
      <c r="AI2" s="5"/>
      <c r="AJ2" s="321"/>
      <c r="AL2" s="321"/>
      <c r="AN2" s="321"/>
      <c r="AP2" s="321"/>
      <c r="AR2" s="321"/>
      <c r="AT2" s="321"/>
      <c r="AV2" s="321"/>
      <c r="AX2" s="321"/>
      <c r="AZ2" s="321"/>
      <c r="BB2" s="321"/>
      <c r="BD2" s="321"/>
      <c r="BF2" s="321"/>
      <c r="BH2" s="321"/>
      <c r="BJ2" s="321"/>
      <c r="BL2" s="321"/>
      <c r="BN2" s="321"/>
      <c r="BP2" s="321"/>
      <c r="BR2" s="321"/>
      <c r="BT2" s="321"/>
      <c r="BV2" s="321"/>
      <c r="BX2" s="166"/>
      <c r="BY2" s="166"/>
      <c r="BZ2" s="166"/>
      <c r="CA2" s="166"/>
      <c r="CB2" s="166"/>
    </row>
    <row r="3" spans="1:80" s="14" customFormat="1" ht="21" customHeight="1">
      <c r="A3" s="5"/>
      <c r="B3" s="5"/>
      <c r="C3" s="5"/>
      <c r="D3" s="5"/>
      <c r="E3" s="5"/>
      <c r="F3" s="5"/>
      <c r="G3" s="5"/>
      <c r="H3" s="5"/>
      <c r="I3" s="5"/>
      <c r="J3" s="361" t="s">
        <v>239</v>
      </c>
      <c r="K3" s="436" t="s">
        <v>242</v>
      </c>
      <c r="L3" s="362" t="s">
        <v>164</v>
      </c>
      <c r="M3" s="363">
        <v>0.25900000000000001</v>
      </c>
      <c r="N3" s="5"/>
      <c r="O3" s="318"/>
      <c r="P3" s="321"/>
      <c r="R3" s="321"/>
      <c r="T3" s="321"/>
      <c r="V3" s="321"/>
      <c r="X3" s="321"/>
      <c r="Z3" s="321"/>
      <c r="AB3" s="314"/>
      <c r="AC3" s="11"/>
      <c r="AD3" s="314"/>
      <c r="AE3" s="11"/>
      <c r="AF3" s="314"/>
      <c r="AG3" s="11"/>
      <c r="AH3" s="314"/>
      <c r="AI3" s="11"/>
      <c r="AJ3" s="321"/>
      <c r="AL3" s="321"/>
      <c r="AN3" s="321"/>
      <c r="AP3" s="321"/>
      <c r="AR3" s="321"/>
      <c r="AT3" s="321"/>
      <c r="AV3" s="321"/>
      <c r="AX3" s="321"/>
      <c r="AZ3" s="321"/>
      <c r="BB3" s="321"/>
      <c r="BD3" s="321"/>
      <c r="BF3" s="321"/>
      <c r="BH3" s="321"/>
      <c r="BJ3" s="321"/>
      <c r="BL3" s="321"/>
      <c r="BN3" s="321"/>
      <c r="BP3" s="321"/>
      <c r="BR3" s="321"/>
      <c r="BT3" s="321"/>
      <c r="BV3" s="321"/>
      <c r="BX3" s="166"/>
      <c r="BY3" s="166"/>
      <c r="BZ3" s="166"/>
      <c r="CA3" s="166"/>
      <c r="CB3" s="166"/>
    </row>
    <row r="4" spans="1:80" s="14" customFormat="1" ht="26.4" customHeight="1">
      <c r="A4" s="5"/>
      <c r="B4" s="5"/>
      <c r="C4" s="5"/>
      <c r="D4" s="5"/>
      <c r="E4" s="5"/>
      <c r="F4" s="5"/>
      <c r="G4" s="5"/>
      <c r="H4" s="5"/>
      <c r="I4" s="5"/>
      <c r="J4" s="364" t="s">
        <v>240</v>
      </c>
      <c r="K4" s="435" t="s">
        <v>243</v>
      </c>
      <c r="L4" s="362" t="s">
        <v>165</v>
      </c>
      <c r="M4" s="365">
        <v>0.32800000000000001</v>
      </c>
      <c r="N4" s="5"/>
      <c r="O4" s="318"/>
      <c r="P4" s="321"/>
      <c r="R4" s="321"/>
      <c r="T4" s="321"/>
      <c r="V4" s="321"/>
      <c r="X4" s="321"/>
      <c r="Z4" s="321"/>
      <c r="AB4" s="314"/>
      <c r="AC4" s="11"/>
      <c r="AD4" s="314"/>
      <c r="AE4" s="11"/>
      <c r="AF4" s="314"/>
      <c r="AG4" s="11"/>
      <c r="AH4" s="314"/>
      <c r="AI4" s="11"/>
      <c r="AJ4" s="321"/>
      <c r="AL4" s="321"/>
      <c r="AN4" s="321"/>
      <c r="AP4" s="321"/>
      <c r="AR4" s="321"/>
      <c r="AT4" s="321"/>
      <c r="AV4" s="321"/>
      <c r="AX4" s="321"/>
      <c r="AZ4" s="321"/>
      <c r="BB4" s="321"/>
      <c r="BD4" s="321"/>
      <c r="BF4" s="321"/>
      <c r="BH4" s="321"/>
      <c r="BJ4" s="321"/>
      <c r="BL4" s="321"/>
      <c r="BN4" s="321"/>
      <c r="BP4" s="321"/>
      <c r="BR4" s="321"/>
      <c r="BT4" s="321"/>
      <c r="BV4" s="321"/>
      <c r="BX4" s="166"/>
      <c r="BY4" s="166"/>
      <c r="BZ4" s="166"/>
      <c r="CA4" s="166"/>
      <c r="CB4" s="166"/>
    </row>
    <row r="5" spans="1:80" s="125" customFormat="1" ht="29.1" customHeight="1">
      <c r="A5" s="355" t="s">
        <v>34</v>
      </c>
      <c r="B5" s="359"/>
      <c r="C5" s="360"/>
      <c r="D5" s="360"/>
      <c r="E5" s="11"/>
      <c r="F5" s="11"/>
      <c r="G5" s="11"/>
      <c r="H5" s="11"/>
      <c r="I5" s="314"/>
      <c r="J5" s="364" t="s">
        <v>241</v>
      </c>
      <c r="K5" s="435" t="s">
        <v>244</v>
      </c>
      <c r="L5" s="362" t="s">
        <v>166</v>
      </c>
      <c r="M5" s="365">
        <v>2.4E-2</v>
      </c>
      <c r="N5" s="150"/>
      <c r="O5" s="150"/>
      <c r="P5" s="366"/>
      <c r="Q5" s="367"/>
      <c r="R5" s="366"/>
      <c r="S5" s="367"/>
      <c r="T5" s="366"/>
      <c r="U5" s="367"/>
      <c r="V5" s="366"/>
      <c r="W5" s="367"/>
      <c r="X5" s="366"/>
      <c r="Y5" s="367"/>
      <c r="Z5" s="366"/>
      <c r="AA5" s="367"/>
      <c r="AB5" s="368"/>
      <c r="AC5" s="369"/>
      <c r="AD5" s="368"/>
      <c r="AE5" s="369"/>
      <c r="AF5" s="368"/>
      <c r="AG5" s="369"/>
      <c r="AH5" s="368"/>
      <c r="AI5" s="369"/>
      <c r="AJ5" s="366"/>
      <c r="AK5" s="367"/>
      <c r="AL5" s="366"/>
      <c r="AM5" s="367"/>
      <c r="AN5" s="366"/>
      <c r="AO5" s="367"/>
      <c r="AP5" s="366"/>
      <c r="AQ5" s="367"/>
      <c r="AR5" s="366"/>
      <c r="AS5" s="367"/>
      <c r="AT5" s="366"/>
      <c r="AU5" s="367"/>
      <c r="AV5" s="366"/>
      <c r="AW5" s="367"/>
      <c r="AX5" s="366"/>
      <c r="AY5" s="367"/>
      <c r="AZ5" s="366"/>
      <c r="BA5" s="367"/>
      <c r="BB5" s="366"/>
      <c r="BC5" s="367"/>
      <c r="BD5" s="366"/>
      <c r="BE5" s="367"/>
      <c r="BF5" s="366"/>
      <c r="BG5" s="367"/>
      <c r="BH5" s="366"/>
      <c r="BI5" s="367"/>
      <c r="BJ5" s="366"/>
      <c r="BK5" s="367"/>
      <c r="BL5" s="366"/>
      <c r="BM5" s="367"/>
      <c r="BN5" s="366"/>
      <c r="BO5" s="367"/>
      <c r="BP5" s="366"/>
      <c r="BQ5" s="367"/>
      <c r="BR5" s="366"/>
      <c r="BS5" s="367"/>
      <c r="BT5" s="366"/>
      <c r="BU5" s="367"/>
      <c r="BV5" s="366"/>
      <c r="BW5" s="367"/>
      <c r="BX5" s="367"/>
      <c r="BY5" s="367"/>
      <c r="BZ5" s="367"/>
      <c r="CA5" s="367"/>
      <c r="CB5" s="367"/>
    </row>
    <row r="6" spans="1:80" s="14" customFormat="1" ht="25.5" customHeight="1" thickBot="1">
      <c r="A6" s="441" t="s">
        <v>237</v>
      </c>
      <c r="B6" s="442"/>
      <c r="C6" s="442"/>
      <c r="D6" s="443"/>
      <c r="E6" s="444"/>
      <c r="F6" s="444"/>
      <c r="G6" s="444"/>
      <c r="H6" s="444"/>
      <c r="I6" s="432"/>
      <c r="J6" s="372" t="s">
        <v>251</v>
      </c>
      <c r="K6" s="437" t="s">
        <v>245</v>
      </c>
      <c r="L6" s="373" t="s">
        <v>248</v>
      </c>
      <c r="M6" s="374">
        <v>7.6999999999999999E-2</v>
      </c>
      <c r="N6" s="5"/>
      <c r="O6" s="318"/>
      <c r="P6" s="316"/>
      <c r="Q6" s="166"/>
      <c r="R6" s="316"/>
      <c r="S6" s="166"/>
      <c r="T6" s="316"/>
      <c r="U6" s="166"/>
      <c r="V6" s="316"/>
      <c r="W6" s="166"/>
      <c r="X6" s="316"/>
      <c r="Y6" s="166"/>
      <c r="Z6" s="316"/>
      <c r="AA6" s="166"/>
      <c r="AB6" s="317"/>
      <c r="AC6" s="235"/>
      <c r="AD6" s="317"/>
      <c r="AE6" s="235"/>
      <c r="AF6" s="317"/>
      <c r="AG6" s="235"/>
      <c r="AH6" s="317"/>
      <c r="AI6" s="235"/>
      <c r="AJ6" s="316"/>
      <c r="AK6" s="166"/>
      <c r="AL6" s="316"/>
      <c r="AM6" s="166"/>
      <c r="AN6" s="316"/>
      <c r="AO6" s="166"/>
      <c r="AP6" s="316"/>
      <c r="AQ6" s="166"/>
      <c r="AR6" s="316"/>
      <c r="AS6" s="166"/>
      <c r="AT6" s="316"/>
      <c r="AU6" s="166"/>
      <c r="AV6" s="316"/>
      <c r="AW6" s="166"/>
      <c r="AX6" s="316"/>
      <c r="AY6" s="166"/>
      <c r="AZ6" s="316"/>
      <c r="BA6" s="166"/>
      <c r="BB6" s="316"/>
      <c r="BC6" s="166"/>
      <c r="BD6" s="316"/>
      <c r="BE6" s="166"/>
      <c r="BF6" s="316"/>
      <c r="BG6" s="166"/>
      <c r="BH6" s="316"/>
      <c r="BI6" s="166"/>
      <c r="BJ6" s="316"/>
      <c r="BK6" s="166"/>
      <c r="BL6" s="316"/>
      <c r="BM6" s="166"/>
      <c r="BN6" s="316"/>
      <c r="BO6" s="166"/>
      <c r="BP6" s="316"/>
      <c r="BQ6" s="166"/>
      <c r="BR6" s="316"/>
      <c r="BS6" s="166"/>
      <c r="BT6" s="316"/>
      <c r="BU6" s="166"/>
      <c r="BV6" s="316"/>
      <c r="BW6" s="166"/>
      <c r="BX6" s="166"/>
      <c r="BY6" s="166"/>
      <c r="BZ6" s="166"/>
      <c r="CA6" s="166"/>
      <c r="CB6" s="166"/>
    </row>
    <row r="7" spans="1:80" s="14" customFormat="1" ht="15" customHeight="1">
      <c r="A7" s="5"/>
      <c r="B7" s="370"/>
      <c r="C7" s="370"/>
      <c r="D7" s="370"/>
      <c r="E7" s="20"/>
      <c r="F7" s="20"/>
      <c r="G7" s="20"/>
      <c r="H7" s="20"/>
      <c r="I7" s="371"/>
      <c r="J7" s="20"/>
      <c r="K7" s="321"/>
      <c r="L7" s="5"/>
      <c r="M7" s="316"/>
      <c r="N7" s="166"/>
      <c r="O7" s="316"/>
      <c r="P7" s="235"/>
      <c r="Q7" s="375"/>
      <c r="R7" s="376"/>
      <c r="S7" s="316"/>
      <c r="T7" s="235"/>
      <c r="U7" s="375"/>
      <c r="V7" s="376"/>
      <c r="W7" s="316"/>
      <c r="X7" s="235"/>
      <c r="Y7" s="375"/>
      <c r="Z7" s="376"/>
      <c r="AA7" s="316"/>
      <c r="AB7" s="235"/>
      <c r="AC7" s="316"/>
      <c r="AD7" s="235"/>
      <c r="AE7" s="316"/>
      <c r="AF7" s="235"/>
      <c r="AG7" s="316"/>
      <c r="AH7" s="235"/>
      <c r="AI7" s="316"/>
      <c r="AJ7" s="166"/>
      <c r="AK7" s="316"/>
      <c r="AL7" s="166"/>
      <c r="AM7" s="316"/>
      <c r="AN7" s="166"/>
      <c r="AO7" s="316"/>
      <c r="AP7" s="166"/>
      <c r="AQ7" s="316"/>
      <c r="AR7" s="166"/>
      <c r="AS7" s="316"/>
      <c r="AT7" s="166"/>
      <c r="AU7" s="316"/>
      <c r="AV7" s="166"/>
      <c r="AW7" s="316"/>
      <c r="AX7" s="166"/>
      <c r="AY7" s="316"/>
      <c r="AZ7" s="166"/>
      <c r="BA7" s="316"/>
      <c r="BB7" s="166"/>
      <c r="BC7" s="316"/>
      <c r="BD7" s="166"/>
      <c r="BE7" s="316"/>
      <c r="BF7" s="166"/>
      <c r="BG7" s="316"/>
      <c r="BH7" s="166"/>
      <c r="BI7" s="316"/>
      <c r="BJ7" s="166"/>
      <c r="BK7" s="316"/>
      <c r="BL7" s="166"/>
      <c r="BM7" s="316"/>
      <c r="BN7" s="166"/>
      <c r="BO7" s="316"/>
      <c r="BP7" s="166"/>
      <c r="BQ7" s="316"/>
      <c r="BR7" s="166"/>
      <c r="BS7" s="316"/>
      <c r="BT7" s="166"/>
      <c r="BU7" s="316"/>
      <c r="BV7" s="166"/>
      <c r="BW7" s="166"/>
      <c r="BX7" s="166"/>
      <c r="BY7" s="166"/>
      <c r="BZ7" s="166"/>
      <c r="CA7" s="166"/>
    </row>
    <row r="8" spans="1:80" s="125" customFormat="1" ht="15" customHeight="1">
      <c r="A8" s="433" t="s">
        <v>238</v>
      </c>
      <c r="B8" s="5"/>
      <c r="C8" s="5"/>
      <c r="D8" s="5"/>
      <c r="E8" s="5"/>
      <c r="F8" s="5"/>
      <c r="G8" s="14"/>
      <c r="H8" s="377"/>
      <c r="I8" s="558">
        <f>[1]Information!B8</f>
        <v>0</v>
      </c>
      <c r="J8" s="558"/>
      <c r="K8" s="594">
        <f>[1]Information!B9</f>
        <v>0</v>
      </c>
      <c r="L8" s="595"/>
      <c r="M8" s="558">
        <f>[1]Information!B10</f>
        <v>0</v>
      </c>
      <c r="N8" s="558"/>
      <c r="O8" s="558">
        <f>[1]Information!B11</f>
        <v>0</v>
      </c>
      <c r="P8" s="558"/>
      <c r="Q8" s="558">
        <f>[1]Information!B12</f>
        <v>0</v>
      </c>
      <c r="R8" s="558"/>
      <c r="S8" s="558">
        <f>[1]Information!B13</f>
        <v>0</v>
      </c>
      <c r="T8" s="558"/>
      <c r="U8" s="558">
        <f>[1]Information!B14</f>
        <v>0</v>
      </c>
      <c r="V8" s="558"/>
      <c r="W8" s="558">
        <f>[1]Information!B15</f>
        <v>0</v>
      </c>
      <c r="X8" s="558"/>
      <c r="Y8" s="558">
        <f>[1]Information!B16</f>
        <v>0</v>
      </c>
      <c r="Z8" s="558"/>
      <c r="AA8" s="558">
        <f>[1]Information!B17</f>
        <v>0</v>
      </c>
      <c r="AB8" s="558"/>
      <c r="AC8" s="558" t="str">
        <f>W53</f>
        <v>Service 11</v>
      </c>
      <c r="AD8" s="558"/>
      <c r="AE8" s="558" t="str">
        <f t="shared" ref="AE8:AE9" si="0">Y53</f>
        <v>Service 12</v>
      </c>
      <c r="AF8" s="558"/>
      <c r="AG8" s="558" t="str">
        <f t="shared" ref="AG8:AG9" si="1">AA53</f>
        <v>Service 13</v>
      </c>
      <c r="AH8" s="558"/>
      <c r="AI8" s="558" t="str">
        <f t="shared" ref="AI8:AI9" si="2">AC53</f>
        <v>Service 14</v>
      </c>
      <c r="AJ8" s="558"/>
      <c r="AK8" s="558" t="str">
        <f t="shared" ref="AK8:AK9" si="3">AE53</f>
        <v>Service 15</v>
      </c>
      <c r="AL8" s="558"/>
      <c r="AM8" s="558" t="str">
        <f t="shared" ref="AM8:AM9" si="4">AG53</f>
        <v>Service 16</v>
      </c>
      <c r="AN8" s="558"/>
      <c r="AO8" s="558" t="str">
        <f t="shared" ref="AO8:AO9" si="5">AI53</f>
        <v>Service 17</v>
      </c>
      <c r="AP8" s="558"/>
      <c r="AQ8" s="558" t="str">
        <f t="shared" ref="AQ8:AQ9" si="6">AK53</f>
        <v>Service 18</v>
      </c>
      <c r="AR8" s="558"/>
      <c r="AS8" s="558" t="str">
        <f t="shared" ref="AS8:AS9" si="7">AM53</f>
        <v>Service 19</v>
      </c>
      <c r="AT8" s="558"/>
      <c r="AU8" s="558" t="str">
        <f t="shared" ref="AU8:AU9" si="8">AO53</f>
        <v>Service 20</v>
      </c>
      <c r="AV8" s="558"/>
      <c r="AW8" s="558" t="str">
        <f t="shared" ref="AW8:AW9" si="9">AQ53</f>
        <v>Service 21</v>
      </c>
      <c r="AX8" s="558"/>
      <c r="AY8" s="558" t="str">
        <f t="shared" ref="AY8:AY9" si="10">AS53</f>
        <v>Service 22</v>
      </c>
      <c r="AZ8" s="558"/>
      <c r="BA8" s="558" t="str">
        <f t="shared" ref="BA8:BA9" si="11">AU53</f>
        <v>Service 23</v>
      </c>
      <c r="BB8" s="558"/>
      <c r="BC8" s="558" t="str">
        <f t="shared" ref="BC8:BC9" si="12">AW53</f>
        <v>Service 24</v>
      </c>
      <c r="BD8" s="558"/>
      <c r="BE8" s="558" t="str">
        <f t="shared" ref="BE8:BE9" si="13">AY53</f>
        <v>Service 25</v>
      </c>
      <c r="BF8" s="558"/>
      <c r="BG8" s="558" t="str">
        <f t="shared" ref="BG8:BG9" si="14">BA53</f>
        <v>Service 26</v>
      </c>
      <c r="BH8" s="558"/>
      <c r="BI8" s="558" t="str">
        <f t="shared" ref="BI8:BI9" si="15">BC53</f>
        <v>Service 27</v>
      </c>
      <c r="BJ8" s="558"/>
      <c r="BK8" s="558" t="str">
        <f t="shared" ref="BK8:BK9" si="16">BE53</f>
        <v>Service 28</v>
      </c>
      <c r="BL8" s="558"/>
      <c r="BM8" s="558" t="str">
        <f t="shared" ref="BM8:BM9" si="17">BG53</f>
        <v>Service 29</v>
      </c>
      <c r="BN8" s="558"/>
      <c r="BO8" s="558" t="str">
        <f t="shared" ref="BO8:BO9" si="18">BI53</f>
        <v>Service 30</v>
      </c>
      <c r="BP8" s="558"/>
      <c r="BQ8" s="558" t="s">
        <v>212</v>
      </c>
      <c r="BR8" s="558"/>
      <c r="BS8" s="558" t="s">
        <v>76</v>
      </c>
      <c r="BT8" s="558"/>
      <c r="BU8" s="596" t="s">
        <v>153</v>
      </c>
      <c r="BV8" s="596"/>
      <c r="BW8" s="242"/>
      <c r="BX8" s="367"/>
      <c r="BY8" s="367"/>
      <c r="BZ8" s="367"/>
      <c r="CA8" s="367"/>
    </row>
    <row r="9" spans="1:80" s="430" customFormat="1" ht="44.4" customHeight="1">
      <c r="G9" s="429" t="s">
        <v>1</v>
      </c>
      <c r="H9" s="429"/>
      <c r="I9" s="563">
        <f>Information!D8</f>
        <v>0</v>
      </c>
      <c r="J9" s="591"/>
      <c r="K9" s="575">
        <f>Information!D9</f>
        <v>0</v>
      </c>
      <c r="L9" s="576"/>
      <c r="M9" s="563">
        <f>Information!D10</f>
        <v>0</v>
      </c>
      <c r="N9" s="591"/>
      <c r="O9" s="592">
        <f>Information!D11</f>
        <v>0</v>
      </c>
      <c r="P9" s="593"/>
      <c r="Q9" s="563">
        <f>Information!D12</f>
        <v>0</v>
      </c>
      <c r="R9" s="591"/>
      <c r="S9" s="592">
        <f>Information!D13</f>
        <v>0</v>
      </c>
      <c r="T9" s="593"/>
      <c r="U9" s="563">
        <f>Information!D14</f>
        <v>0</v>
      </c>
      <c r="V9" s="591"/>
      <c r="W9" s="592">
        <f>Information!D15</f>
        <v>0</v>
      </c>
      <c r="X9" s="593"/>
      <c r="Y9" s="563">
        <f>Information!D16</f>
        <v>0</v>
      </c>
      <c r="Z9" s="591"/>
      <c r="AA9" s="592">
        <f>Information!D17</f>
        <v>0</v>
      </c>
      <c r="AB9" s="593"/>
      <c r="AC9" s="592">
        <f>W54</f>
        <v>0</v>
      </c>
      <c r="AD9" s="593"/>
      <c r="AE9" s="592">
        <f t="shared" si="0"/>
        <v>0</v>
      </c>
      <c r="AF9" s="593"/>
      <c r="AG9" s="592">
        <f t="shared" si="1"/>
        <v>0</v>
      </c>
      <c r="AH9" s="593"/>
      <c r="AI9" s="592">
        <f t="shared" si="2"/>
        <v>0</v>
      </c>
      <c r="AJ9" s="593"/>
      <c r="AK9" s="592">
        <f t="shared" si="3"/>
        <v>0</v>
      </c>
      <c r="AL9" s="593"/>
      <c r="AM9" s="592">
        <f t="shared" si="4"/>
        <v>0</v>
      </c>
      <c r="AN9" s="593"/>
      <c r="AO9" s="592">
        <f t="shared" si="5"/>
        <v>0</v>
      </c>
      <c r="AP9" s="593"/>
      <c r="AQ9" s="592">
        <f t="shared" si="6"/>
        <v>0</v>
      </c>
      <c r="AR9" s="593"/>
      <c r="AS9" s="592">
        <f t="shared" si="7"/>
        <v>0</v>
      </c>
      <c r="AT9" s="593"/>
      <c r="AU9" s="592">
        <f t="shared" si="8"/>
        <v>0</v>
      </c>
      <c r="AV9" s="593"/>
      <c r="AW9" s="592">
        <f t="shared" si="9"/>
        <v>0</v>
      </c>
      <c r="AX9" s="593"/>
      <c r="AY9" s="592">
        <f t="shared" si="10"/>
        <v>0</v>
      </c>
      <c r="AZ9" s="593"/>
      <c r="BA9" s="592">
        <f t="shared" si="11"/>
        <v>0</v>
      </c>
      <c r="BB9" s="593"/>
      <c r="BC9" s="592">
        <f t="shared" si="12"/>
        <v>0</v>
      </c>
      <c r="BD9" s="593"/>
      <c r="BE9" s="592">
        <f t="shared" si="13"/>
        <v>0</v>
      </c>
      <c r="BF9" s="593"/>
      <c r="BG9" s="592">
        <f t="shared" si="14"/>
        <v>0</v>
      </c>
      <c r="BH9" s="593"/>
      <c r="BI9" s="592">
        <f t="shared" si="15"/>
        <v>0</v>
      </c>
      <c r="BJ9" s="593"/>
      <c r="BK9" s="592">
        <f t="shared" si="16"/>
        <v>0</v>
      </c>
      <c r="BL9" s="593"/>
      <c r="BM9" s="592">
        <f t="shared" si="17"/>
        <v>0</v>
      </c>
      <c r="BN9" s="593"/>
      <c r="BO9" s="592">
        <f t="shared" si="18"/>
        <v>0</v>
      </c>
      <c r="BP9" s="593"/>
      <c r="BQ9" s="563" t="s">
        <v>272</v>
      </c>
      <c r="BR9" s="590"/>
      <c r="BS9" s="563" t="s">
        <v>236</v>
      </c>
      <c r="BT9" s="590"/>
      <c r="BU9" s="563" t="s">
        <v>202</v>
      </c>
      <c r="BV9" s="590"/>
      <c r="BW9" s="431"/>
      <c r="BX9" s="431"/>
      <c r="BY9" s="431"/>
      <c r="BZ9" s="431"/>
      <c r="CA9" s="431"/>
    </row>
    <row r="10" spans="1:80" s="28" customFormat="1" ht="44.25" customHeight="1">
      <c r="A10" s="378" t="s">
        <v>5</v>
      </c>
      <c r="B10" s="378" t="s">
        <v>55</v>
      </c>
      <c r="C10" s="378" t="s">
        <v>20</v>
      </c>
      <c r="D10" s="438" t="s">
        <v>252</v>
      </c>
      <c r="E10" s="378" t="s">
        <v>154</v>
      </c>
      <c r="F10" s="378" t="s">
        <v>21</v>
      </c>
      <c r="G10" s="378" t="s">
        <v>155</v>
      </c>
      <c r="H10" s="378" t="s">
        <v>156</v>
      </c>
      <c r="I10" s="379" t="s">
        <v>22</v>
      </c>
      <c r="J10" s="378" t="s">
        <v>10</v>
      </c>
      <c r="K10" s="379" t="s">
        <v>22</v>
      </c>
      <c r="L10" s="378" t="s">
        <v>10</v>
      </c>
      <c r="M10" s="379" t="s">
        <v>22</v>
      </c>
      <c r="N10" s="378" t="s">
        <v>10</v>
      </c>
      <c r="O10" s="379" t="s">
        <v>22</v>
      </c>
      <c r="P10" s="378" t="s">
        <v>10</v>
      </c>
      <c r="Q10" s="379" t="s">
        <v>22</v>
      </c>
      <c r="R10" s="378" t="s">
        <v>10</v>
      </c>
      <c r="S10" s="379" t="s">
        <v>22</v>
      </c>
      <c r="T10" s="378" t="s">
        <v>10</v>
      </c>
      <c r="U10" s="379" t="s">
        <v>22</v>
      </c>
      <c r="V10" s="378" t="s">
        <v>10</v>
      </c>
      <c r="W10" s="379" t="s">
        <v>22</v>
      </c>
      <c r="X10" s="378" t="s">
        <v>10</v>
      </c>
      <c r="Y10" s="379" t="s">
        <v>22</v>
      </c>
      <c r="Z10" s="378" t="s">
        <v>10</v>
      </c>
      <c r="AA10" s="379" t="s">
        <v>22</v>
      </c>
      <c r="AB10" s="378" t="s">
        <v>10</v>
      </c>
      <c r="AC10" s="379" t="s">
        <v>22</v>
      </c>
      <c r="AD10" s="378" t="s">
        <v>10</v>
      </c>
      <c r="AE10" s="379" t="s">
        <v>22</v>
      </c>
      <c r="AF10" s="378" t="s">
        <v>10</v>
      </c>
      <c r="AG10" s="379" t="s">
        <v>22</v>
      </c>
      <c r="AH10" s="378" t="s">
        <v>10</v>
      </c>
      <c r="AI10" s="379" t="s">
        <v>22</v>
      </c>
      <c r="AJ10" s="378" t="s">
        <v>10</v>
      </c>
      <c r="AK10" s="379" t="s">
        <v>22</v>
      </c>
      <c r="AL10" s="378" t="s">
        <v>10</v>
      </c>
      <c r="AM10" s="379" t="s">
        <v>22</v>
      </c>
      <c r="AN10" s="378" t="s">
        <v>10</v>
      </c>
      <c r="AO10" s="379" t="s">
        <v>22</v>
      </c>
      <c r="AP10" s="378" t="s">
        <v>10</v>
      </c>
      <c r="AQ10" s="379" t="s">
        <v>22</v>
      </c>
      <c r="AR10" s="378" t="s">
        <v>10</v>
      </c>
      <c r="AS10" s="379" t="s">
        <v>22</v>
      </c>
      <c r="AT10" s="378" t="s">
        <v>10</v>
      </c>
      <c r="AU10" s="379" t="s">
        <v>22</v>
      </c>
      <c r="AV10" s="378" t="s">
        <v>10</v>
      </c>
      <c r="AW10" s="379" t="s">
        <v>22</v>
      </c>
      <c r="AX10" s="378" t="s">
        <v>10</v>
      </c>
      <c r="AY10" s="379" t="s">
        <v>22</v>
      </c>
      <c r="AZ10" s="378" t="s">
        <v>10</v>
      </c>
      <c r="BA10" s="379" t="s">
        <v>22</v>
      </c>
      <c r="BB10" s="378" t="s">
        <v>10</v>
      </c>
      <c r="BC10" s="379" t="s">
        <v>22</v>
      </c>
      <c r="BD10" s="378" t="s">
        <v>10</v>
      </c>
      <c r="BE10" s="379" t="s">
        <v>22</v>
      </c>
      <c r="BF10" s="378" t="s">
        <v>10</v>
      </c>
      <c r="BG10" s="379" t="s">
        <v>22</v>
      </c>
      <c r="BH10" s="378" t="s">
        <v>10</v>
      </c>
      <c r="BI10" s="379" t="s">
        <v>22</v>
      </c>
      <c r="BJ10" s="378" t="s">
        <v>10</v>
      </c>
      <c r="BK10" s="379" t="s">
        <v>22</v>
      </c>
      <c r="BL10" s="378" t="s">
        <v>10</v>
      </c>
      <c r="BM10" s="379" t="s">
        <v>22</v>
      </c>
      <c r="BN10" s="378" t="s">
        <v>10</v>
      </c>
      <c r="BO10" s="379" t="s">
        <v>22</v>
      </c>
      <c r="BP10" s="378" t="s">
        <v>10</v>
      </c>
      <c r="BQ10" s="379" t="s">
        <v>22</v>
      </c>
      <c r="BR10" s="378" t="s">
        <v>10</v>
      </c>
      <c r="BS10" s="379" t="s">
        <v>22</v>
      </c>
      <c r="BT10" s="378" t="s">
        <v>10</v>
      </c>
      <c r="BU10" s="379" t="s">
        <v>25</v>
      </c>
      <c r="BV10" s="378" t="s">
        <v>10</v>
      </c>
      <c r="BW10" s="380"/>
      <c r="BX10" s="380"/>
      <c r="BY10" s="380"/>
      <c r="BZ10" s="380"/>
      <c r="CA10" s="380"/>
    </row>
    <row r="11" spans="1:80">
      <c r="A11" s="445"/>
      <c r="B11" s="445"/>
      <c r="C11" s="446"/>
      <c r="D11" s="447" t="s">
        <v>209</v>
      </c>
      <c r="E11" s="448"/>
      <c r="F11" s="449"/>
      <c r="G11" s="387">
        <f t="shared" ref="G11:G42" si="19">IF(E11=0,0,IF(D11="Faculty",((E11*F11)*$M$3),IF(D11="Staff",((E11*F11)*$M$4),IF(D11="Student",((F11*E11)*$M$5),IF(D11="Temp/IH",((F11*E11)*$M$6),"Need Type")))))</f>
        <v>0</v>
      </c>
      <c r="H11" s="388">
        <f>G11+E11</f>
        <v>0</v>
      </c>
      <c r="I11" s="389"/>
      <c r="J11" s="219">
        <f>I11*H11</f>
        <v>0</v>
      </c>
      <c r="K11" s="389"/>
      <c r="L11" s="219">
        <f t="shared" ref="L11:L42" si="20">K11*H11</f>
        <v>0</v>
      </c>
      <c r="M11" s="389"/>
      <c r="N11" s="219">
        <f t="shared" ref="N11:N42" si="21">M11*H11</f>
        <v>0</v>
      </c>
      <c r="O11" s="389"/>
      <c r="P11" s="219">
        <f>O11*H11</f>
        <v>0</v>
      </c>
      <c r="Q11" s="389"/>
      <c r="R11" s="219">
        <f>Q11*H11</f>
        <v>0</v>
      </c>
      <c r="S11" s="389"/>
      <c r="T11" s="219">
        <f>S11*H11</f>
        <v>0</v>
      </c>
      <c r="U11" s="389"/>
      <c r="V11" s="219">
        <f>U11*H11</f>
        <v>0</v>
      </c>
      <c r="W11" s="389"/>
      <c r="X11" s="219">
        <f>W11*H11</f>
        <v>0</v>
      </c>
      <c r="Y11" s="389"/>
      <c r="Z11" s="219">
        <f>Y11*H11</f>
        <v>0</v>
      </c>
      <c r="AA11" s="389"/>
      <c r="AB11" s="219">
        <f>AA11*H11</f>
        <v>0</v>
      </c>
      <c r="AC11" s="389"/>
      <c r="AD11" s="219">
        <f>AC11*H11</f>
        <v>0</v>
      </c>
      <c r="AE11" s="389"/>
      <c r="AF11" s="219">
        <f>AE11*$H11</f>
        <v>0</v>
      </c>
      <c r="AG11" s="389"/>
      <c r="AH11" s="219">
        <f>AG11*$H11</f>
        <v>0</v>
      </c>
      <c r="AI11" s="389"/>
      <c r="AJ11" s="219">
        <f>AI11*$H11</f>
        <v>0</v>
      </c>
      <c r="AK11" s="389"/>
      <c r="AL11" s="219">
        <f>AK11*$H11</f>
        <v>0</v>
      </c>
      <c r="AM11" s="389"/>
      <c r="AN11" s="219">
        <f>AM11*$H11</f>
        <v>0</v>
      </c>
      <c r="AO11" s="389"/>
      <c r="AP11" s="219">
        <f>AO11*$H11</f>
        <v>0</v>
      </c>
      <c r="AQ11" s="389"/>
      <c r="AR11" s="219">
        <f>AQ11*$H11</f>
        <v>0</v>
      </c>
      <c r="AS11" s="389"/>
      <c r="AT11" s="219">
        <f>AS11*$H11</f>
        <v>0</v>
      </c>
      <c r="AU11" s="389"/>
      <c r="AV11" s="219">
        <f>AU11*$H11</f>
        <v>0</v>
      </c>
      <c r="AW11" s="389"/>
      <c r="AX11" s="219">
        <f>AW11*$H11</f>
        <v>0</v>
      </c>
      <c r="AY11" s="389"/>
      <c r="AZ11" s="219">
        <f>AY11*$H11</f>
        <v>0</v>
      </c>
      <c r="BA11" s="389"/>
      <c r="BB11" s="219">
        <f>BA11*$H11</f>
        <v>0</v>
      </c>
      <c r="BC11" s="389"/>
      <c r="BD11" s="219">
        <f>BC11*$H11</f>
        <v>0</v>
      </c>
      <c r="BE11" s="389"/>
      <c r="BF11" s="219">
        <f>BE11*$H11</f>
        <v>0</v>
      </c>
      <c r="BG11" s="389"/>
      <c r="BH11" s="219">
        <f>BG11*$H11</f>
        <v>0</v>
      </c>
      <c r="BI11" s="389"/>
      <c r="BJ11" s="219">
        <f>BI11*$H11</f>
        <v>0</v>
      </c>
      <c r="BK11" s="389"/>
      <c r="BL11" s="219">
        <f>BK11*$H11</f>
        <v>0</v>
      </c>
      <c r="BM11" s="389"/>
      <c r="BN11" s="219">
        <f>BM11*$H11</f>
        <v>0</v>
      </c>
      <c r="BO11" s="389"/>
      <c r="BP11" s="219">
        <f>BO11*$H11</f>
        <v>0</v>
      </c>
      <c r="BQ11" s="389"/>
      <c r="BR11" s="219">
        <f>BQ11*$H11</f>
        <v>0</v>
      </c>
      <c r="BS11" s="144">
        <f>1-SUMIF(I11:BR11,"&lt;1.01",I11:BR11)</f>
        <v>1</v>
      </c>
      <c r="BT11" s="219">
        <f>BS11*$H11</f>
        <v>0</v>
      </c>
      <c r="BU11" s="144">
        <f>IFERROR(BV11/H11,0)</f>
        <v>0</v>
      </c>
      <c r="BV11" s="219">
        <f>SUMIF(I11:BT11,"&gt;1",I11:BT11)</f>
        <v>0</v>
      </c>
      <c r="BW11" s="235" t="str">
        <f>IF(BV11&lt;&gt;H11,"Check allocations","")</f>
        <v/>
      </c>
    </row>
    <row r="12" spans="1:80">
      <c r="A12" s="445"/>
      <c r="B12" s="445"/>
      <c r="C12" s="446"/>
      <c r="D12" s="447" t="s">
        <v>203</v>
      </c>
      <c r="E12" s="448"/>
      <c r="F12" s="449"/>
      <c r="G12" s="387">
        <f t="shared" si="19"/>
        <v>0</v>
      </c>
      <c r="H12" s="388">
        <f t="shared" ref="H12" si="22">G12+E12</f>
        <v>0</v>
      </c>
      <c r="I12" s="389"/>
      <c r="J12" s="219">
        <f t="shared" ref="J12:J42" si="23">I12*H12</f>
        <v>0</v>
      </c>
      <c r="K12" s="389"/>
      <c r="L12" s="219">
        <f t="shared" si="20"/>
        <v>0</v>
      </c>
      <c r="M12" s="389"/>
      <c r="N12" s="219">
        <f t="shared" si="21"/>
        <v>0</v>
      </c>
      <c r="O12" s="389"/>
      <c r="P12" s="219">
        <f t="shared" ref="P12:P42" si="24">O12*H12</f>
        <v>0</v>
      </c>
      <c r="Q12" s="389"/>
      <c r="R12" s="219">
        <f t="shared" ref="R12:R42" si="25">Q12*H12</f>
        <v>0</v>
      </c>
      <c r="S12" s="389"/>
      <c r="T12" s="219">
        <f t="shared" ref="T12:T42" si="26">S12*H12</f>
        <v>0</v>
      </c>
      <c r="U12" s="389"/>
      <c r="V12" s="219">
        <f t="shared" ref="V12:V42" si="27">U12*H12</f>
        <v>0</v>
      </c>
      <c r="W12" s="389"/>
      <c r="X12" s="219">
        <f t="shared" ref="X12:X42" si="28">W12*H12</f>
        <v>0</v>
      </c>
      <c r="Y12" s="389"/>
      <c r="Z12" s="219">
        <f t="shared" ref="Z12:Z42" si="29">Y12*H12</f>
        <v>0</v>
      </c>
      <c r="AA12" s="389"/>
      <c r="AB12" s="219">
        <f t="shared" ref="AB12:AB42" si="30">AA12*H12</f>
        <v>0</v>
      </c>
      <c r="AC12" s="389"/>
      <c r="AD12" s="219">
        <f t="shared" ref="AD12:AD42" si="31">AC12*H12</f>
        <v>0</v>
      </c>
      <c r="AE12" s="389"/>
      <c r="AF12" s="219">
        <f t="shared" ref="AF12:AF42" si="32">AE12*$H12</f>
        <v>0</v>
      </c>
      <c r="AG12" s="389"/>
      <c r="AH12" s="219">
        <f t="shared" ref="AH12:AH42" si="33">AG12*$H12</f>
        <v>0</v>
      </c>
      <c r="AI12" s="389"/>
      <c r="AJ12" s="219">
        <f t="shared" ref="AJ12:AJ42" si="34">AI12*$H12</f>
        <v>0</v>
      </c>
      <c r="AK12" s="389"/>
      <c r="AL12" s="219">
        <f t="shared" ref="AL12:AL42" si="35">AK12*$H12</f>
        <v>0</v>
      </c>
      <c r="AM12" s="389"/>
      <c r="AN12" s="219">
        <f t="shared" ref="AN12:AN42" si="36">AM12*$H12</f>
        <v>0</v>
      </c>
      <c r="AO12" s="389"/>
      <c r="AP12" s="219">
        <f t="shared" ref="AP12:AP42" si="37">AO12*$H12</f>
        <v>0</v>
      </c>
      <c r="AQ12" s="389"/>
      <c r="AR12" s="219">
        <f t="shared" ref="AR12:AR42" si="38">AQ12*$H12</f>
        <v>0</v>
      </c>
      <c r="AS12" s="389"/>
      <c r="AT12" s="219">
        <f t="shared" ref="AT12:AT42" si="39">AS12*$H12</f>
        <v>0</v>
      </c>
      <c r="AU12" s="389"/>
      <c r="AV12" s="219">
        <f t="shared" ref="AV12:AV42" si="40">AU12*$H12</f>
        <v>0</v>
      </c>
      <c r="AW12" s="389"/>
      <c r="AX12" s="219">
        <f t="shared" ref="AX12:AX42" si="41">AW12*$H12</f>
        <v>0</v>
      </c>
      <c r="AY12" s="389"/>
      <c r="AZ12" s="219">
        <f t="shared" ref="AZ12:AZ42" si="42">AY12*$H12</f>
        <v>0</v>
      </c>
      <c r="BA12" s="389"/>
      <c r="BB12" s="219">
        <f t="shared" ref="BB12:BB42" si="43">BA12*$H12</f>
        <v>0</v>
      </c>
      <c r="BC12" s="389"/>
      <c r="BD12" s="219">
        <f t="shared" ref="BD12:BD42" si="44">BC12*$H12</f>
        <v>0</v>
      </c>
      <c r="BE12" s="389"/>
      <c r="BF12" s="219">
        <f t="shared" ref="BF12:BF42" si="45">BE12*$H12</f>
        <v>0</v>
      </c>
      <c r="BG12" s="389"/>
      <c r="BH12" s="219">
        <f t="shared" ref="BH12:BH42" si="46">BG12*$H12</f>
        <v>0</v>
      </c>
      <c r="BI12" s="389"/>
      <c r="BJ12" s="219">
        <f t="shared" ref="BJ12:BJ42" si="47">BI12*$H12</f>
        <v>0</v>
      </c>
      <c r="BK12" s="389"/>
      <c r="BL12" s="219">
        <f t="shared" ref="BL12:BL42" si="48">BK12*$H12</f>
        <v>0</v>
      </c>
      <c r="BM12" s="389"/>
      <c r="BN12" s="219">
        <f t="shared" ref="BN12:BN42" si="49">BM12*$H12</f>
        <v>0</v>
      </c>
      <c r="BO12" s="389"/>
      <c r="BP12" s="219">
        <f t="shared" ref="BP12:BP42" si="50">BO12*$H12</f>
        <v>0</v>
      </c>
      <c r="BQ12" s="389"/>
      <c r="BR12" s="219">
        <f t="shared" ref="BR12:BR42" si="51">BQ12*$H12</f>
        <v>0</v>
      </c>
      <c r="BS12" s="144">
        <f t="shared" ref="BS12:BS42" si="52">1-SUMIF(I12:BR12,"&lt;1.01",I12:BR12)</f>
        <v>1</v>
      </c>
      <c r="BT12" s="219">
        <f t="shared" ref="BT12:BT42" si="53">BS12*$H12</f>
        <v>0</v>
      </c>
      <c r="BU12" s="144">
        <f t="shared" ref="BU12:BU42" si="54">IFERROR(BV12/H12,0)</f>
        <v>0</v>
      </c>
      <c r="BV12" s="219">
        <f t="shared" ref="BV12:BV42" si="55">SUMIF(I12:BT12,"&gt;1",I12:BT12)</f>
        <v>0</v>
      </c>
      <c r="BW12" s="235" t="str">
        <f t="shared" ref="BW12:BW44" si="56">IF(BV12&lt;&gt;H12,"Check allocations","")</f>
        <v/>
      </c>
    </row>
    <row r="13" spans="1:80">
      <c r="A13" s="445"/>
      <c r="B13" s="445"/>
      <c r="C13" s="446"/>
      <c r="D13" s="447" t="s">
        <v>210</v>
      </c>
      <c r="E13" s="448"/>
      <c r="F13" s="449"/>
      <c r="G13" s="387">
        <f t="shared" si="19"/>
        <v>0</v>
      </c>
      <c r="H13" s="388">
        <f>G13+E13</f>
        <v>0</v>
      </c>
      <c r="I13" s="389"/>
      <c r="J13" s="219">
        <f>I13*H13</f>
        <v>0</v>
      </c>
      <c r="K13" s="389"/>
      <c r="L13" s="219">
        <f t="shared" si="20"/>
        <v>0</v>
      </c>
      <c r="M13" s="389"/>
      <c r="N13" s="219">
        <f t="shared" si="21"/>
        <v>0</v>
      </c>
      <c r="O13" s="389"/>
      <c r="P13" s="219">
        <f>O13*H13</f>
        <v>0</v>
      </c>
      <c r="Q13" s="389"/>
      <c r="R13" s="219">
        <f>Q13*H13</f>
        <v>0</v>
      </c>
      <c r="S13" s="389"/>
      <c r="T13" s="219">
        <f>S13*H13</f>
        <v>0</v>
      </c>
      <c r="U13" s="389"/>
      <c r="V13" s="219">
        <f>U13*H13</f>
        <v>0</v>
      </c>
      <c r="W13" s="389"/>
      <c r="X13" s="219">
        <f>W13*H13</f>
        <v>0</v>
      </c>
      <c r="Y13" s="389"/>
      <c r="Z13" s="219">
        <f>Y13*H13</f>
        <v>0</v>
      </c>
      <c r="AA13" s="389"/>
      <c r="AB13" s="219">
        <f>AA13*H13</f>
        <v>0</v>
      </c>
      <c r="AC13" s="389"/>
      <c r="AD13" s="219">
        <f>AC13*H13</f>
        <v>0</v>
      </c>
      <c r="AE13" s="389"/>
      <c r="AF13" s="219">
        <f>AE13*$H13</f>
        <v>0</v>
      </c>
      <c r="AG13" s="389"/>
      <c r="AH13" s="219">
        <f>AG13*$H13</f>
        <v>0</v>
      </c>
      <c r="AI13" s="389"/>
      <c r="AJ13" s="219">
        <f>AI13*$H13</f>
        <v>0</v>
      </c>
      <c r="AK13" s="389"/>
      <c r="AL13" s="219">
        <f>AK13*$H13</f>
        <v>0</v>
      </c>
      <c r="AM13" s="389"/>
      <c r="AN13" s="219">
        <f>AM13*$H13</f>
        <v>0</v>
      </c>
      <c r="AO13" s="389"/>
      <c r="AP13" s="219">
        <f>AO13*$H13</f>
        <v>0</v>
      </c>
      <c r="AQ13" s="389"/>
      <c r="AR13" s="219">
        <f>AQ13*$H13</f>
        <v>0</v>
      </c>
      <c r="AS13" s="389"/>
      <c r="AT13" s="219">
        <f>AS13*$H13</f>
        <v>0</v>
      </c>
      <c r="AU13" s="389"/>
      <c r="AV13" s="219">
        <f>AU13*$H13</f>
        <v>0</v>
      </c>
      <c r="AW13" s="389"/>
      <c r="AX13" s="219">
        <f>AW13*$H13</f>
        <v>0</v>
      </c>
      <c r="AY13" s="389"/>
      <c r="AZ13" s="219">
        <f>AY13*$H13</f>
        <v>0</v>
      </c>
      <c r="BA13" s="389"/>
      <c r="BB13" s="219">
        <f>BA13*$H13</f>
        <v>0</v>
      </c>
      <c r="BC13" s="389"/>
      <c r="BD13" s="219">
        <f>BC13*$H13</f>
        <v>0</v>
      </c>
      <c r="BE13" s="389"/>
      <c r="BF13" s="219">
        <f>BE13*$H13</f>
        <v>0</v>
      </c>
      <c r="BG13" s="389"/>
      <c r="BH13" s="219">
        <f>BG13*$H13</f>
        <v>0</v>
      </c>
      <c r="BI13" s="389"/>
      <c r="BJ13" s="219">
        <f>BI13*$H13</f>
        <v>0</v>
      </c>
      <c r="BK13" s="389"/>
      <c r="BL13" s="219">
        <f>BK13*$H13</f>
        <v>0</v>
      </c>
      <c r="BM13" s="389"/>
      <c r="BN13" s="219">
        <f>BM13*$H13</f>
        <v>0</v>
      </c>
      <c r="BO13" s="389"/>
      <c r="BP13" s="219">
        <f>BO13*$H13</f>
        <v>0</v>
      </c>
      <c r="BQ13" s="389"/>
      <c r="BR13" s="219">
        <f>BQ13*$H13</f>
        <v>0</v>
      </c>
      <c r="BS13" s="144">
        <f t="shared" si="52"/>
        <v>1</v>
      </c>
      <c r="BT13" s="219">
        <f t="shared" si="53"/>
        <v>0</v>
      </c>
      <c r="BU13" s="144">
        <f t="shared" si="54"/>
        <v>0</v>
      </c>
      <c r="BV13" s="219">
        <f t="shared" si="55"/>
        <v>0</v>
      </c>
      <c r="BW13" s="235" t="str">
        <f t="shared" si="56"/>
        <v/>
      </c>
    </row>
    <row r="14" spans="1:80">
      <c r="A14" s="445"/>
      <c r="B14" s="445"/>
      <c r="C14" s="446"/>
      <c r="D14" s="447" t="s">
        <v>253</v>
      </c>
      <c r="E14" s="448"/>
      <c r="F14" s="449"/>
      <c r="G14" s="387">
        <f t="shared" si="19"/>
        <v>0</v>
      </c>
      <c r="H14" s="388">
        <f t="shared" ref="H14" si="57">G14+E14</f>
        <v>0</v>
      </c>
      <c r="I14" s="389"/>
      <c r="J14" s="219">
        <f t="shared" ref="J14" si="58">I14*H14</f>
        <v>0</v>
      </c>
      <c r="K14" s="389"/>
      <c r="L14" s="219">
        <f t="shared" si="20"/>
        <v>0</v>
      </c>
      <c r="M14" s="389"/>
      <c r="N14" s="219">
        <f t="shared" si="21"/>
        <v>0</v>
      </c>
      <c r="O14" s="389"/>
      <c r="P14" s="219">
        <f t="shared" ref="P14" si="59">O14*H14</f>
        <v>0</v>
      </c>
      <c r="Q14" s="389"/>
      <c r="R14" s="219">
        <f t="shared" ref="R14" si="60">Q14*H14</f>
        <v>0</v>
      </c>
      <c r="S14" s="389"/>
      <c r="T14" s="219">
        <f t="shared" ref="T14" si="61">S14*H14</f>
        <v>0</v>
      </c>
      <c r="U14" s="389"/>
      <c r="V14" s="219">
        <f t="shared" ref="V14" si="62">U14*H14</f>
        <v>0</v>
      </c>
      <c r="W14" s="389"/>
      <c r="X14" s="219">
        <f t="shared" ref="X14" si="63">W14*H14</f>
        <v>0</v>
      </c>
      <c r="Y14" s="389"/>
      <c r="Z14" s="219">
        <f t="shared" ref="Z14" si="64">Y14*H14</f>
        <v>0</v>
      </c>
      <c r="AA14" s="389"/>
      <c r="AB14" s="219">
        <f t="shared" ref="AB14" si="65">AA14*H14</f>
        <v>0</v>
      </c>
      <c r="AC14" s="389"/>
      <c r="AD14" s="219">
        <f t="shared" ref="AD14" si="66">AC14*H14</f>
        <v>0</v>
      </c>
      <c r="AE14" s="389"/>
      <c r="AF14" s="219">
        <f t="shared" si="32"/>
        <v>0</v>
      </c>
      <c r="AG14" s="389"/>
      <c r="AH14" s="219">
        <f t="shared" si="33"/>
        <v>0</v>
      </c>
      <c r="AI14" s="389"/>
      <c r="AJ14" s="219">
        <f t="shared" si="34"/>
        <v>0</v>
      </c>
      <c r="AK14" s="389"/>
      <c r="AL14" s="219">
        <f t="shared" si="35"/>
        <v>0</v>
      </c>
      <c r="AM14" s="389"/>
      <c r="AN14" s="219">
        <f t="shared" si="36"/>
        <v>0</v>
      </c>
      <c r="AO14" s="389"/>
      <c r="AP14" s="219">
        <f t="shared" si="37"/>
        <v>0</v>
      </c>
      <c r="AQ14" s="389"/>
      <c r="AR14" s="219">
        <f t="shared" si="38"/>
        <v>0</v>
      </c>
      <c r="AS14" s="389"/>
      <c r="AT14" s="219">
        <f t="shared" si="39"/>
        <v>0</v>
      </c>
      <c r="AU14" s="389"/>
      <c r="AV14" s="219">
        <f t="shared" si="40"/>
        <v>0</v>
      </c>
      <c r="AW14" s="389"/>
      <c r="AX14" s="219">
        <f t="shared" si="41"/>
        <v>0</v>
      </c>
      <c r="AY14" s="389"/>
      <c r="AZ14" s="219">
        <f t="shared" si="42"/>
        <v>0</v>
      </c>
      <c r="BA14" s="389"/>
      <c r="BB14" s="219">
        <f t="shared" si="43"/>
        <v>0</v>
      </c>
      <c r="BC14" s="389"/>
      <c r="BD14" s="219">
        <f t="shared" si="44"/>
        <v>0</v>
      </c>
      <c r="BE14" s="389"/>
      <c r="BF14" s="219">
        <f t="shared" si="45"/>
        <v>0</v>
      </c>
      <c r="BG14" s="389"/>
      <c r="BH14" s="219">
        <f t="shared" si="46"/>
        <v>0</v>
      </c>
      <c r="BI14" s="389"/>
      <c r="BJ14" s="219">
        <f t="shared" si="47"/>
        <v>0</v>
      </c>
      <c r="BK14" s="389"/>
      <c r="BL14" s="219">
        <f t="shared" si="48"/>
        <v>0</v>
      </c>
      <c r="BM14" s="389"/>
      <c r="BN14" s="219">
        <f t="shared" si="49"/>
        <v>0</v>
      </c>
      <c r="BO14" s="389"/>
      <c r="BP14" s="219">
        <f t="shared" si="50"/>
        <v>0</v>
      </c>
      <c r="BQ14" s="389"/>
      <c r="BR14" s="219">
        <f t="shared" si="51"/>
        <v>0</v>
      </c>
      <c r="BS14" s="144">
        <f t="shared" si="52"/>
        <v>1</v>
      </c>
      <c r="BT14" s="219">
        <f t="shared" si="53"/>
        <v>0</v>
      </c>
      <c r="BU14" s="144">
        <f t="shared" si="54"/>
        <v>0</v>
      </c>
      <c r="BV14" s="219">
        <f t="shared" si="55"/>
        <v>0</v>
      </c>
      <c r="BW14" s="235" t="str">
        <f t="shared" si="56"/>
        <v/>
      </c>
    </row>
    <row r="15" spans="1:80">
      <c r="A15" s="445"/>
      <c r="B15" s="445"/>
      <c r="C15" s="446"/>
      <c r="D15" s="447"/>
      <c r="E15" s="448"/>
      <c r="F15" s="449"/>
      <c r="G15" s="387">
        <f t="shared" si="19"/>
        <v>0</v>
      </c>
      <c r="H15" s="388">
        <f>G15+E15</f>
        <v>0</v>
      </c>
      <c r="I15" s="389"/>
      <c r="J15" s="219">
        <f>I15*H15</f>
        <v>0</v>
      </c>
      <c r="K15" s="389"/>
      <c r="L15" s="219">
        <f t="shared" si="20"/>
        <v>0</v>
      </c>
      <c r="M15" s="389"/>
      <c r="N15" s="219">
        <f t="shared" si="21"/>
        <v>0</v>
      </c>
      <c r="O15" s="389"/>
      <c r="P15" s="219">
        <f>O15*H15</f>
        <v>0</v>
      </c>
      <c r="Q15" s="389"/>
      <c r="R15" s="219">
        <f>Q15*H15</f>
        <v>0</v>
      </c>
      <c r="S15" s="389"/>
      <c r="T15" s="219">
        <f>S15*H15</f>
        <v>0</v>
      </c>
      <c r="U15" s="389"/>
      <c r="V15" s="219">
        <f>U15*H15</f>
        <v>0</v>
      </c>
      <c r="W15" s="389"/>
      <c r="X15" s="219">
        <f>W15*H15</f>
        <v>0</v>
      </c>
      <c r="Y15" s="389"/>
      <c r="Z15" s="219">
        <f>Y15*H15</f>
        <v>0</v>
      </c>
      <c r="AA15" s="389"/>
      <c r="AB15" s="219">
        <f>AA15*H15</f>
        <v>0</v>
      </c>
      <c r="AC15" s="389"/>
      <c r="AD15" s="219">
        <f>AC15*H15</f>
        <v>0</v>
      </c>
      <c r="AE15" s="389"/>
      <c r="AF15" s="219">
        <f>AE15*$H15</f>
        <v>0</v>
      </c>
      <c r="AG15" s="389"/>
      <c r="AH15" s="219">
        <f>AG15*$H15</f>
        <v>0</v>
      </c>
      <c r="AI15" s="389"/>
      <c r="AJ15" s="219">
        <f>AI15*$H15</f>
        <v>0</v>
      </c>
      <c r="AK15" s="389"/>
      <c r="AL15" s="219">
        <f>AK15*$H15</f>
        <v>0</v>
      </c>
      <c r="AM15" s="389"/>
      <c r="AN15" s="219">
        <f>AM15*$H15</f>
        <v>0</v>
      </c>
      <c r="AO15" s="389"/>
      <c r="AP15" s="219">
        <f>AO15*$H15</f>
        <v>0</v>
      </c>
      <c r="AQ15" s="389"/>
      <c r="AR15" s="219">
        <f>AQ15*$H15</f>
        <v>0</v>
      </c>
      <c r="AS15" s="389"/>
      <c r="AT15" s="219">
        <f>AS15*$H15</f>
        <v>0</v>
      </c>
      <c r="AU15" s="389"/>
      <c r="AV15" s="219">
        <f>AU15*$H15</f>
        <v>0</v>
      </c>
      <c r="AW15" s="389"/>
      <c r="AX15" s="219">
        <f>AW15*$H15</f>
        <v>0</v>
      </c>
      <c r="AY15" s="389"/>
      <c r="AZ15" s="219">
        <f>AY15*$H15</f>
        <v>0</v>
      </c>
      <c r="BA15" s="389"/>
      <c r="BB15" s="219">
        <f>BA15*$H15</f>
        <v>0</v>
      </c>
      <c r="BC15" s="389"/>
      <c r="BD15" s="219">
        <f>BC15*$H15</f>
        <v>0</v>
      </c>
      <c r="BE15" s="389"/>
      <c r="BF15" s="219">
        <f>BE15*$H15</f>
        <v>0</v>
      </c>
      <c r="BG15" s="389"/>
      <c r="BH15" s="219">
        <f>BG15*$H15</f>
        <v>0</v>
      </c>
      <c r="BI15" s="389"/>
      <c r="BJ15" s="219">
        <f>BI15*$H15</f>
        <v>0</v>
      </c>
      <c r="BK15" s="389"/>
      <c r="BL15" s="219">
        <f>BK15*$H15</f>
        <v>0</v>
      </c>
      <c r="BM15" s="389"/>
      <c r="BN15" s="219">
        <f>BM15*$H15</f>
        <v>0</v>
      </c>
      <c r="BO15" s="389"/>
      <c r="BP15" s="219">
        <f>BO15*$H15</f>
        <v>0</v>
      </c>
      <c r="BQ15" s="389"/>
      <c r="BR15" s="219">
        <f>BQ15*$H15</f>
        <v>0</v>
      </c>
      <c r="BS15" s="144">
        <f t="shared" si="52"/>
        <v>1</v>
      </c>
      <c r="BT15" s="219">
        <f t="shared" si="53"/>
        <v>0</v>
      </c>
      <c r="BU15" s="144">
        <f t="shared" si="54"/>
        <v>0</v>
      </c>
      <c r="BV15" s="219">
        <f t="shared" si="55"/>
        <v>0</v>
      </c>
      <c r="BW15" s="235" t="str">
        <f t="shared" si="56"/>
        <v/>
      </c>
    </row>
    <row r="16" spans="1:80" hidden="1">
      <c r="A16" s="381" t="s">
        <v>1</v>
      </c>
      <c r="B16" s="382"/>
      <c r="C16" s="383" t="s">
        <v>1</v>
      </c>
      <c r="D16" s="384" t="s">
        <v>203</v>
      </c>
      <c r="E16" s="385"/>
      <c r="F16" s="386"/>
      <c r="G16" s="387">
        <f t="shared" si="19"/>
        <v>0</v>
      </c>
      <c r="H16" s="388">
        <f t="shared" ref="H16" si="67">G16+E16</f>
        <v>0</v>
      </c>
      <c r="I16" s="389"/>
      <c r="J16" s="219">
        <f t="shared" ref="J16" si="68">I16*H16</f>
        <v>0</v>
      </c>
      <c r="K16" s="389"/>
      <c r="L16" s="219">
        <f t="shared" si="20"/>
        <v>0</v>
      </c>
      <c r="M16" s="389"/>
      <c r="N16" s="219">
        <f t="shared" si="21"/>
        <v>0</v>
      </c>
      <c r="O16" s="389"/>
      <c r="P16" s="219">
        <f t="shared" ref="P16" si="69">O16*H16</f>
        <v>0</v>
      </c>
      <c r="Q16" s="389"/>
      <c r="R16" s="219">
        <f t="shared" ref="R16" si="70">Q16*H16</f>
        <v>0</v>
      </c>
      <c r="S16" s="389"/>
      <c r="T16" s="219">
        <f t="shared" ref="T16" si="71">S16*H16</f>
        <v>0</v>
      </c>
      <c r="U16" s="389"/>
      <c r="V16" s="219">
        <f t="shared" ref="V16" si="72">U16*H16</f>
        <v>0</v>
      </c>
      <c r="W16" s="389"/>
      <c r="X16" s="219">
        <f t="shared" ref="X16" si="73">W16*H16</f>
        <v>0</v>
      </c>
      <c r="Y16" s="389"/>
      <c r="Z16" s="219">
        <f t="shared" ref="Z16" si="74">Y16*H16</f>
        <v>0</v>
      </c>
      <c r="AA16" s="389"/>
      <c r="AB16" s="219">
        <f t="shared" ref="AB16" si="75">AA16*H16</f>
        <v>0</v>
      </c>
      <c r="AC16" s="389"/>
      <c r="AD16" s="219">
        <f t="shared" ref="AD16" si="76">AC16*H16</f>
        <v>0</v>
      </c>
      <c r="AE16" s="389"/>
      <c r="AF16" s="219">
        <f t="shared" si="32"/>
        <v>0</v>
      </c>
      <c r="AG16" s="389"/>
      <c r="AH16" s="219">
        <f t="shared" si="33"/>
        <v>0</v>
      </c>
      <c r="AI16" s="389"/>
      <c r="AJ16" s="219">
        <f t="shared" si="34"/>
        <v>0</v>
      </c>
      <c r="AK16" s="389"/>
      <c r="AL16" s="219">
        <f t="shared" si="35"/>
        <v>0</v>
      </c>
      <c r="AM16" s="389"/>
      <c r="AN16" s="219">
        <f t="shared" si="36"/>
        <v>0</v>
      </c>
      <c r="AO16" s="389"/>
      <c r="AP16" s="219">
        <f t="shared" si="37"/>
        <v>0</v>
      </c>
      <c r="AQ16" s="389"/>
      <c r="AR16" s="219">
        <f t="shared" si="38"/>
        <v>0</v>
      </c>
      <c r="AS16" s="389"/>
      <c r="AT16" s="219">
        <f t="shared" si="39"/>
        <v>0</v>
      </c>
      <c r="AU16" s="389"/>
      <c r="AV16" s="219">
        <f t="shared" si="40"/>
        <v>0</v>
      </c>
      <c r="AW16" s="389"/>
      <c r="AX16" s="219">
        <f t="shared" si="41"/>
        <v>0</v>
      </c>
      <c r="AY16" s="389"/>
      <c r="AZ16" s="219">
        <f t="shared" si="42"/>
        <v>0</v>
      </c>
      <c r="BA16" s="389"/>
      <c r="BB16" s="219">
        <f t="shared" si="43"/>
        <v>0</v>
      </c>
      <c r="BC16" s="389"/>
      <c r="BD16" s="219">
        <f t="shared" si="44"/>
        <v>0</v>
      </c>
      <c r="BE16" s="389"/>
      <c r="BF16" s="219">
        <f t="shared" si="45"/>
        <v>0</v>
      </c>
      <c r="BG16" s="389"/>
      <c r="BH16" s="219">
        <f t="shared" si="46"/>
        <v>0</v>
      </c>
      <c r="BI16" s="389"/>
      <c r="BJ16" s="219">
        <f t="shared" si="47"/>
        <v>0</v>
      </c>
      <c r="BK16" s="389"/>
      <c r="BL16" s="219">
        <f t="shared" si="48"/>
        <v>0</v>
      </c>
      <c r="BM16" s="389"/>
      <c r="BN16" s="219">
        <f t="shared" si="49"/>
        <v>0</v>
      </c>
      <c r="BO16" s="389"/>
      <c r="BP16" s="219">
        <f t="shared" si="50"/>
        <v>0</v>
      </c>
      <c r="BQ16" s="389"/>
      <c r="BR16" s="219">
        <f t="shared" si="51"/>
        <v>0</v>
      </c>
      <c r="BS16" s="144">
        <f t="shared" si="52"/>
        <v>1</v>
      </c>
      <c r="BT16" s="219">
        <f t="shared" si="53"/>
        <v>0</v>
      </c>
      <c r="BU16" s="144">
        <f t="shared" si="54"/>
        <v>0</v>
      </c>
      <c r="BV16" s="219">
        <f t="shared" si="55"/>
        <v>0</v>
      </c>
      <c r="BW16" s="235" t="str">
        <f t="shared" si="56"/>
        <v/>
      </c>
    </row>
    <row r="17" spans="1:75" hidden="1">
      <c r="A17" s="381" t="s">
        <v>1</v>
      </c>
      <c r="B17" s="382"/>
      <c r="C17" s="383" t="s">
        <v>1</v>
      </c>
      <c r="D17" s="384" t="s">
        <v>209</v>
      </c>
      <c r="E17" s="385"/>
      <c r="F17" s="386"/>
      <c r="G17" s="387">
        <f t="shared" si="19"/>
        <v>0</v>
      </c>
      <c r="H17" s="388">
        <f>G17+E17</f>
        <v>0</v>
      </c>
      <c r="I17" s="389"/>
      <c r="J17" s="219">
        <f>I17*H17</f>
        <v>0</v>
      </c>
      <c r="K17" s="389"/>
      <c r="L17" s="219">
        <f t="shared" si="20"/>
        <v>0</v>
      </c>
      <c r="M17" s="389"/>
      <c r="N17" s="219">
        <f t="shared" si="21"/>
        <v>0</v>
      </c>
      <c r="O17" s="389"/>
      <c r="P17" s="219">
        <f>O17*H17</f>
        <v>0</v>
      </c>
      <c r="Q17" s="389"/>
      <c r="R17" s="219">
        <f>Q17*H17</f>
        <v>0</v>
      </c>
      <c r="S17" s="389"/>
      <c r="T17" s="219">
        <f>S17*H17</f>
        <v>0</v>
      </c>
      <c r="U17" s="389"/>
      <c r="V17" s="219">
        <f>U17*H17</f>
        <v>0</v>
      </c>
      <c r="W17" s="389"/>
      <c r="X17" s="219">
        <f>W17*H17</f>
        <v>0</v>
      </c>
      <c r="Y17" s="389"/>
      <c r="Z17" s="219">
        <f>Y17*H17</f>
        <v>0</v>
      </c>
      <c r="AA17" s="389"/>
      <c r="AB17" s="219">
        <f>AA17*H17</f>
        <v>0</v>
      </c>
      <c r="AC17" s="389"/>
      <c r="AD17" s="219">
        <f>AC17*H17</f>
        <v>0</v>
      </c>
      <c r="AE17" s="389"/>
      <c r="AF17" s="219">
        <f>AE17*$H17</f>
        <v>0</v>
      </c>
      <c r="AG17" s="389"/>
      <c r="AH17" s="219">
        <f>AG17*$H17</f>
        <v>0</v>
      </c>
      <c r="AI17" s="389"/>
      <c r="AJ17" s="219">
        <f>AI17*$H17</f>
        <v>0</v>
      </c>
      <c r="AK17" s="389"/>
      <c r="AL17" s="219">
        <f>AK17*$H17</f>
        <v>0</v>
      </c>
      <c r="AM17" s="389"/>
      <c r="AN17" s="219">
        <f>AM17*$H17</f>
        <v>0</v>
      </c>
      <c r="AO17" s="389"/>
      <c r="AP17" s="219">
        <f>AO17*$H17</f>
        <v>0</v>
      </c>
      <c r="AQ17" s="389"/>
      <c r="AR17" s="219">
        <f>AQ17*$H17</f>
        <v>0</v>
      </c>
      <c r="AS17" s="389"/>
      <c r="AT17" s="219">
        <f>AS17*$H17</f>
        <v>0</v>
      </c>
      <c r="AU17" s="389"/>
      <c r="AV17" s="219">
        <f>AU17*$H17</f>
        <v>0</v>
      </c>
      <c r="AW17" s="389"/>
      <c r="AX17" s="219">
        <f>AW17*$H17</f>
        <v>0</v>
      </c>
      <c r="AY17" s="389"/>
      <c r="AZ17" s="219">
        <f>AY17*$H17</f>
        <v>0</v>
      </c>
      <c r="BA17" s="389"/>
      <c r="BB17" s="219">
        <f>BA17*$H17</f>
        <v>0</v>
      </c>
      <c r="BC17" s="389"/>
      <c r="BD17" s="219">
        <f>BC17*$H17</f>
        <v>0</v>
      </c>
      <c r="BE17" s="389"/>
      <c r="BF17" s="219">
        <f>BE17*$H17</f>
        <v>0</v>
      </c>
      <c r="BG17" s="389"/>
      <c r="BH17" s="219">
        <f>BG17*$H17</f>
        <v>0</v>
      </c>
      <c r="BI17" s="389"/>
      <c r="BJ17" s="219">
        <f>BI17*$H17</f>
        <v>0</v>
      </c>
      <c r="BK17" s="389"/>
      <c r="BL17" s="219">
        <f>BK17*$H17</f>
        <v>0</v>
      </c>
      <c r="BM17" s="389"/>
      <c r="BN17" s="219">
        <f>BM17*$H17</f>
        <v>0</v>
      </c>
      <c r="BO17" s="389"/>
      <c r="BP17" s="219">
        <f>BO17*$H17</f>
        <v>0</v>
      </c>
      <c r="BQ17" s="389"/>
      <c r="BR17" s="219">
        <f>BQ17*$H17</f>
        <v>0</v>
      </c>
      <c r="BS17" s="144">
        <f t="shared" si="52"/>
        <v>1</v>
      </c>
      <c r="BT17" s="219">
        <f t="shared" si="53"/>
        <v>0</v>
      </c>
      <c r="BU17" s="144">
        <f t="shared" si="54"/>
        <v>0</v>
      </c>
      <c r="BV17" s="219">
        <f t="shared" si="55"/>
        <v>0</v>
      </c>
      <c r="BW17" s="235" t="str">
        <f t="shared" si="56"/>
        <v/>
      </c>
    </row>
    <row r="18" spans="1:75" hidden="1">
      <c r="A18" s="381" t="s">
        <v>1</v>
      </c>
      <c r="B18" s="382"/>
      <c r="C18" s="383" t="s">
        <v>1</v>
      </c>
      <c r="D18" s="384" t="s">
        <v>209</v>
      </c>
      <c r="E18" s="385"/>
      <c r="F18" s="386"/>
      <c r="G18" s="387">
        <f t="shared" si="19"/>
        <v>0</v>
      </c>
      <c r="H18" s="388">
        <f t="shared" ref="H18" si="77">G18+E18</f>
        <v>0</v>
      </c>
      <c r="I18" s="389"/>
      <c r="J18" s="219">
        <f t="shared" ref="J18" si="78">I18*H18</f>
        <v>0</v>
      </c>
      <c r="K18" s="389"/>
      <c r="L18" s="219">
        <f t="shared" si="20"/>
        <v>0</v>
      </c>
      <c r="M18" s="389"/>
      <c r="N18" s="219">
        <f t="shared" si="21"/>
        <v>0</v>
      </c>
      <c r="O18" s="389"/>
      <c r="P18" s="219">
        <f t="shared" ref="P18" si="79">O18*H18</f>
        <v>0</v>
      </c>
      <c r="Q18" s="389"/>
      <c r="R18" s="219">
        <f t="shared" ref="R18" si="80">Q18*H18</f>
        <v>0</v>
      </c>
      <c r="S18" s="389"/>
      <c r="T18" s="219">
        <f t="shared" ref="T18" si="81">S18*H18</f>
        <v>0</v>
      </c>
      <c r="U18" s="389"/>
      <c r="V18" s="219">
        <f t="shared" ref="V18" si="82">U18*H18</f>
        <v>0</v>
      </c>
      <c r="W18" s="389"/>
      <c r="X18" s="219">
        <f t="shared" ref="X18" si="83">W18*H18</f>
        <v>0</v>
      </c>
      <c r="Y18" s="389"/>
      <c r="Z18" s="219">
        <f t="shared" ref="Z18" si="84">Y18*H18</f>
        <v>0</v>
      </c>
      <c r="AA18" s="389"/>
      <c r="AB18" s="219">
        <f t="shared" ref="AB18" si="85">AA18*H18</f>
        <v>0</v>
      </c>
      <c r="AC18" s="389"/>
      <c r="AD18" s="219">
        <f t="shared" ref="AD18" si="86">AC18*H18</f>
        <v>0</v>
      </c>
      <c r="AE18" s="389"/>
      <c r="AF18" s="219">
        <f t="shared" si="32"/>
        <v>0</v>
      </c>
      <c r="AG18" s="389"/>
      <c r="AH18" s="219">
        <f t="shared" si="33"/>
        <v>0</v>
      </c>
      <c r="AI18" s="389"/>
      <c r="AJ18" s="219">
        <f t="shared" si="34"/>
        <v>0</v>
      </c>
      <c r="AK18" s="389"/>
      <c r="AL18" s="219">
        <f t="shared" si="35"/>
        <v>0</v>
      </c>
      <c r="AM18" s="389"/>
      <c r="AN18" s="219">
        <f t="shared" si="36"/>
        <v>0</v>
      </c>
      <c r="AO18" s="389"/>
      <c r="AP18" s="219">
        <f t="shared" si="37"/>
        <v>0</v>
      </c>
      <c r="AQ18" s="389"/>
      <c r="AR18" s="219">
        <f t="shared" si="38"/>
        <v>0</v>
      </c>
      <c r="AS18" s="389"/>
      <c r="AT18" s="219">
        <f t="shared" si="39"/>
        <v>0</v>
      </c>
      <c r="AU18" s="389"/>
      <c r="AV18" s="219">
        <f t="shared" si="40"/>
        <v>0</v>
      </c>
      <c r="AW18" s="389"/>
      <c r="AX18" s="219">
        <f t="shared" si="41"/>
        <v>0</v>
      </c>
      <c r="AY18" s="389"/>
      <c r="AZ18" s="219">
        <f t="shared" si="42"/>
        <v>0</v>
      </c>
      <c r="BA18" s="389"/>
      <c r="BB18" s="219">
        <f t="shared" si="43"/>
        <v>0</v>
      </c>
      <c r="BC18" s="389"/>
      <c r="BD18" s="219">
        <f t="shared" si="44"/>
        <v>0</v>
      </c>
      <c r="BE18" s="389"/>
      <c r="BF18" s="219">
        <f t="shared" si="45"/>
        <v>0</v>
      </c>
      <c r="BG18" s="389"/>
      <c r="BH18" s="219">
        <f t="shared" si="46"/>
        <v>0</v>
      </c>
      <c r="BI18" s="389"/>
      <c r="BJ18" s="219">
        <f t="shared" si="47"/>
        <v>0</v>
      </c>
      <c r="BK18" s="389"/>
      <c r="BL18" s="219">
        <f t="shared" si="48"/>
        <v>0</v>
      </c>
      <c r="BM18" s="389"/>
      <c r="BN18" s="219">
        <f t="shared" si="49"/>
        <v>0</v>
      </c>
      <c r="BO18" s="389"/>
      <c r="BP18" s="219">
        <f t="shared" si="50"/>
        <v>0</v>
      </c>
      <c r="BQ18" s="389"/>
      <c r="BR18" s="219">
        <f t="shared" si="51"/>
        <v>0</v>
      </c>
      <c r="BS18" s="144">
        <f t="shared" si="52"/>
        <v>1</v>
      </c>
      <c r="BT18" s="219">
        <f t="shared" si="53"/>
        <v>0</v>
      </c>
      <c r="BU18" s="144">
        <f t="shared" si="54"/>
        <v>0</v>
      </c>
      <c r="BV18" s="219">
        <f t="shared" si="55"/>
        <v>0</v>
      </c>
      <c r="BW18" s="235" t="str">
        <f t="shared" si="56"/>
        <v/>
      </c>
    </row>
    <row r="19" spans="1:75" hidden="1">
      <c r="A19" s="381" t="s">
        <v>1</v>
      </c>
      <c r="B19" s="382"/>
      <c r="C19" s="383" t="s">
        <v>1</v>
      </c>
      <c r="D19" s="384" t="s">
        <v>209</v>
      </c>
      <c r="E19" s="385"/>
      <c r="F19" s="386"/>
      <c r="G19" s="387">
        <f t="shared" si="19"/>
        <v>0</v>
      </c>
      <c r="H19" s="388">
        <f>G19+E19</f>
        <v>0</v>
      </c>
      <c r="I19" s="389"/>
      <c r="J19" s="219">
        <f>I19*H19</f>
        <v>0</v>
      </c>
      <c r="K19" s="389"/>
      <c r="L19" s="219">
        <f t="shared" si="20"/>
        <v>0</v>
      </c>
      <c r="M19" s="389"/>
      <c r="N19" s="219">
        <f t="shared" si="21"/>
        <v>0</v>
      </c>
      <c r="O19" s="389"/>
      <c r="P19" s="219">
        <f>O19*H19</f>
        <v>0</v>
      </c>
      <c r="Q19" s="389"/>
      <c r="R19" s="219">
        <f>Q19*H19</f>
        <v>0</v>
      </c>
      <c r="S19" s="389"/>
      <c r="T19" s="219">
        <f>S19*H19</f>
        <v>0</v>
      </c>
      <c r="U19" s="389"/>
      <c r="V19" s="219">
        <f>U19*H19</f>
        <v>0</v>
      </c>
      <c r="W19" s="389"/>
      <c r="X19" s="219">
        <f>W19*H19</f>
        <v>0</v>
      </c>
      <c r="Y19" s="389"/>
      <c r="Z19" s="219">
        <f>Y19*H19</f>
        <v>0</v>
      </c>
      <c r="AA19" s="389"/>
      <c r="AB19" s="219">
        <f>AA19*H19</f>
        <v>0</v>
      </c>
      <c r="AC19" s="389"/>
      <c r="AD19" s="219">
        <f>AC19*H19</f>
        <v>0</v>
      </c>
      <c r="AE19" s="389"/>
      <c r="AF19" s="219">
        <f>AE19*$H19</f>
        <v>0</v>
      </c>
      <c r="AG19" s="389"/>
      <c r="AH19" s="219">
        <f>AG19*$H19</f>
        <v>0</v>
      </c>
      <c r="AI19" s="389"/>
      <c r="AJ19" s="219">
        <f>AI19*$H19</f>
        <v>0</v>
      </c>
      <c r="AK19" s="389"/>
      <c r="AL19" s="219">
        <f>AK19*$H19</f>
        <v>0</v>
      </c>
      <c r="AM19" s="389"/>
      <c r="AN19" s="219">
        <f>AM19*$H19</f>
        <v>0</v>
      </c>
      <c r="AO19" s="389"/>
      <c r="AP19" s="219">
        <f>AO19*$H19</f>
        <v>0</v>
      </c>
      <c r="AQ19" s="389"/>
      <c r="AR19" s="219">
        <f>AQ19*$H19</f>
        <v>0</v>
      </c>
      <c r="AS19" s="389"/>
      <c r="AT19" s="219">
        <f>AS19*$H19</f>
        <v>0</v>
      </c>
      <c r="AU19" s="389"/>
      <c r="AV19" s="219">
        <f>AU19*$H19</f>
        <v>0</v>
      </c>
      <c r="AW19" s="389"/>
      <c r="AX19" s="219">
        <f>AW19*$H19</f>
        <v>0</v>
      </c>
      <c r="AY19" s="389"/>
      <c r="AZ19" s="219">
        <f>AY19*$H19</f>
        <v>0</v>
      </c>
      <c r="BA19" s="389"/>
      <c r="BB19" s="219">
        <f>BA19*$H19</f>
        <v>0</v>
      </c>
      <c r="BC19" s="389"/>
      <c r="BD19" s="219">
        <f>BC19*$H19</f>
        <v>0</v>
      </c>
      <c r="BE19" s="389"/>
      <c r="BF19" s="219">
        <f>BE19*$H19</f>
        <v>0</v>
      </c>
      <c r="BG19" s="389"/>
      <c r="BH19" s="219">
        <f>BG19*$H19</f>
        <v>0</v>
      </c>
      <c r="BI19" s="389"/>
      <c r="BJ19" s="219">
        <f>BI19*$H19</f>
        <v>0</v>
      </c>
      <c r="BK19" s="389"/>
      <c r="BL19" s="219">
        <f>BK19*$H19</f>
        <v>0</v>
      </c>
      <c r="BM19" s="389"/>
      <c r="BN19" s="219">
        <f>BM19*$H19</f>
        <v>0</v>
      </c>
      <c r="BO19" s="389"/>
      <c r="BP19" s="219">
        <f>BO19*$H19</f>
        <v>0</v>
      </c>
      <c r="BQ19" s="389"/>
      <c r="BR19" s="219">
        <f>BQ19*$H19</f>
        <v>0</v>
      </c>
      <c r="BS19" s="144">
        <f t="shared" si="52"/>
        <v>1</v>
      </c>
      <c r="BT19" s="219">
        <f t="shared" si="53"/>
        <v>0</v>
      </c>
      <c r="BU19" s="144">
        <f t="shared" si="54"/>
        <v>0</v>
      </c>
      <c r="BV19" s="219">
        <f t="shared" si="55"/>
        <v>0</v>
      </c>
      <c r="BW19" s="235" t="str">
        <f t="shared" si="56"/>
        <v/>
      </c>
    </row>
    <row r="20" spans="1:75" hidden="1">
      <c r="A20" s="90" t="s">
        <v>1</v>
      </c>
      <c r="B20" s="390"/>
      <c r="C20" s="391" t="s">
        <v>1</v>
      </c>
      <c r="D20" s="392" t="s">
        <v>209</v>
      </c>
      <c r="E20" s="385"/>
      <c r="F20" s="386"/>
      <c r="G20" s="387">
        <f t="shared" si="19"/>
        <v>0</v>
      </c>
      <c r="H20" s="388">
        <f t="shared" ref="H20" si="87">G20+E20</f>
        <v>0</v>
      </c>
      <c r="I20" s="389"/>
      <c r="J20" s="219">
        <f t="shared" ref="J20" si="88">I20*H20</f>
        <v>0</v>
      </c>
      <c r="K20" s="389"/>
      <c r="L20" s="219">
        <f t="shared" si="20"/>
        <v>0</v>
      </c>
      <c r="M20" s="389"/>
      <c r="N20" s="219">
        <f t="shared" si="21"/>
        <v>0</v>
      </c>
      <c r="O20" s="389"/>
      <c r="P20" s="219">
        <f t="shared" ref="P20" si="89">O20*H20</f>
        <v>0</v>
      </c>
      <c r="Q20" s="389"/>
      <c r="R20" s="219">
        <f t="shared" ref="R20" si="90">Q20*H20</f>
        <v>0</v>
      </c>
      <c r="S20" s="389"/>
      <c r="T20" s="219">
        <f t="shared" ref="T20" si="91">S20*H20</f>
        <v>0</v>
      </c>
      <c r="U20" s="389"/>
      <c r="V20" s="219">
        <f t="shared" ref="V20" si="92">U20*H20</f>
        <v>0</v>
      </c>
      <c r="W20" s="389"/>
      <c r="X20" s="219">
        <f t="shared" ref="X20" si="93">W20*H20</f>
        <v>0</v>
      </c>
      <c r="Y20" s="389"/>
      <c r="Z20" s="219">
        <f t="shared" ref="Z20" si="94">Y20*H20</f>
        <v>0</v>
      </c>
      <c r="AA20" s="389"/>
      <c r="AB20" s="219">
        <f t="shared" ref="AB20" si="95">AA20*H20</f>
        <v>0</v>
      </c>
      <c r="AC20" s="389"/>
      <c r="AD20" s="219">
        <f t="shared" ref="AD20" si="96">AC20*H20</f>
        <v>0</v>
      </c>
      <c r="AE20" s="389"/>
      <c r="AF20" s="219">
        <f t="shared" si="32"/>
        <v>0</v>
      </c>
      <c r="AG20" s="389"/>
      <c r="AH20" s="219">
        <f t="shared" si="33"/>
        <v>0</v>
      </c>
      <c r="AI20" s="389"/>
      <c r="AJ20" s="219">
        <f t="shared" si="34"/>
        <v>0</v>
      </c>
      <c r="AK20" s="389"/>
      <c r="AL20" s="219">
        <f t="shared" si="35"/>
        <v>0</v>
      </c>
      <c r="AM20" s="389"/>
      <c r="AN20" s="219">
        <f t="shared" si="36"/>
        <v>0</v>
      </c>
      <c r="AO20" s="389"/>
      <c r="AP20" s="219">
        <f t="shared" si="37"/>
        <v>0</v>
      </c>
      <c r="AQ20" s="389"/>
      <c r="AR20" s="219">
        <f t="shared" si="38"/>
        <v>0</v>
      </c>
      <c r="AS20" s="389"/>
      <c r="AT20" s="219">
        <f t="shared" si="39"/>
        <v>0</v>
      </c>
      <c r="AU20" s="389"/>
      <c r="AV20" s="219">
        <f t="shared" si="40"/>
        <v>0</v>
      </c>
      <c r="AW20" s="389"/>
      <c r="AX20" s="219">
        <f t="shared" si="41"/>
        <v>0</v>
      </c>
      <c r="AY20" s="389"/>
      <c r="AZ20" s="219">
        <f t="shared" si="42"/>
        <v>0</v>
      </c>
      <c r="BA20" s="389"/>
      <c r="BB20" s="219">
        <f t="shared" si="43"/>
        <v>0</v>
      </c>
      <c r="BC20" s="389"/>
      <c r="BD20" s="219">
        <f t="shared" si="44"/>
        <v>0</v>
      </c>
      <c r="BE20" s="389"/>
      <c r="BF20" s="219">
        <f t="shared" si="45"/>
        <v>0</v>
      </c>
      <c r="BG20" s="389"/>
      <c r="BH20" s="219">
        <f t="shared" si="46"/>
        <v>0</v>
      </c>
      <c r="BI20" s="389"/>
      <c r="BJ20" s="219">
        <f t="shared" si="47"/>
        <v>0</v>
      </c>
      <c r="BK20" s="389"/>
      <c r="BL20" s="219">
        <f t="shared" si="48"/>
        <v>0</v>
      </c>
      <c r="BM20" s="389"/>
      <c r="BN20" s="219">
        <f t="shared" si="49"/>
        <v>0</v>
      </c>
      <c r="BO20" s="389"/>
      <c r="BP20" s="219">
        <f t="shared" si="50"/>
        <v>0</v>
      </c>
      <c r="BQ20" s="389"/>
      <c r="BR20" s="219">
        <f t="shared" si="51"/>
        <v>0</v>
      </c>
      <c r="BS20" s="144">
        <f t="shared" si="52"/>
        <v>1</v>
      </c>
      <c r="BT20" s="219">
        <f t="shared" si="53"/>
        <v>0</v>
      </c>
      <c r="BU20" s="144">
        <f t="shared" si="54"/>
        <v>0</v>
      </c>
      <c r="BV20" s="219">
        <f t="shared" si="55"/>
        <v>0</v>
      </c>
      <c r="BW20" s="235" t="str">
        <f t="shared" si="56"/>
        <v/>
      </c>
    </row>
    <row r="21" spans="1:75" hidden="1">
      <c r="A21" s="381" t="s">
        <v>1</v>
      </c>
      <c r="B21" s="382"/>
      <c r="C21" s="383" t="s">
        <v>1</v>
      </c>
      <c r="D21" s="384" t="s">
        <v>209</v>
      </c>
      <c r="E21" s="385"/>
      <c r="F21" s="386"/>
      <c r="G21" s="387">
        <f t="shared" si="19"/>
        <v>0</v>
      </c>
      <c r="H21" s="388">
        <f t="shared" ref="H21:H29" si="97">G21+E21</f>
        <v>0</v>
      </c>
      <c r="I21" s="389"/>
      <c r="J21" s="219">
        <f t="shared" si="23"/>
        <v>0</v>
      </c>
      <c r="K21" s="389"/>
      <c r="L21" s="219">
        <f t="shared" si="20"/>
        <v>0</v>
      </c>
      <c r="M21" s="389"/>
      <c r="N21" s="219">
        <f t="shared" si="21"/>
        <v>0</v>
      </c>
      <c r="O21" s="389"/>
      <c r="P21" s="219">
        <f t="shared" si="24"/>
        <v>0</v>
      </c>
      <c r="Q21" s="389"/>
      <c r="R21" s="219">
        <f t="shared" si="25"/>
        <v>0</v>
      </c>
      <c r="S21" s="389"/>
      <c r="T21" s="219">
        <f t="shared" si="26"/>
        <v>0</v>
      </c>
      <c r="U21" s="389"/>
      <c r="V21" s="219">
        <f t="shared" si="27"/>
        <v>0</v>
      </c>
      <c r="W21" s="389"/>
      <c r="X21" s="219">
        <f t="shared" si="28"/>
        <v>0</v>
      </c>
      <c r="Y21" s="389"/>
      <c r="Z21" s="219">
        <f t="shared" si="29"/>
        <v>0</v>
      </c>
      <c r="AA21" s="389"/>
      <c r="AB21" s="219">
        <f t="shared" si="30"/>
        <v>0</v>
      </c>
      <c r="AC21" s="389"/>
      <c r="AD21" s="219">
        <f t="shared" si="31"/>
        <v>0</v>
      </c>
      <c r="AE21" s="389"/>
      <c r="AF21" s="219">
        <f t="shared" si="32"/>
        <v>0</v>
      </c>
      <c r="AG21" s="389"/>
      <c r="AH21" s="219">
        <f t="shared" si="33"/>
        <v>0</v>
      </c>
      <c r="AI21" s="389"/>
      <c r="AJ21" s="219">
        <f t="shared" si="34"/>
        <v>0</v>
      </c>
      <c r="AK21" s="389"/>
      <c r="AL21" s="219">
        <f t="shared" si="35"/>
        <v>0</v>
      </c>
      <c r="AM21" s="389"/>
      <c r="AN21" s="219">
        <f t="shared" si="36"/>
        <v>0</v>
      </c>
      <c r="AO21" s="389"/>
      <c r="AP21" s="219">
        <f t="shared" si="37"/>
        <v>0</v>
      </c>
      <c r="AQ21" s="389"/>
      <c r="AR21" s="219">
        <f t="shared" si="38"/>
        <v>0</v>
      </c>
      <c r="AS21" s="389"/>
      <c r="AT21" s="219">
        <f t="shared" si="39"/>
        <v>0</v>
      </c>
      <c r="AU21" s="389"/>
      <c r="AV21" s="219">
        <f t="shared" si="40"/>
        <v>0</v>
      </c>
      <c r="AW21" s="389"/>
      <c r="AX21" s="219">
        <f t="shared" si="41"/>
        <v>0</v>
      </c>
      <c r="AY21" s="389"/>
      <c r="AZ21" s="219">
        <f t="shared" si="42"/>
        <v>0</v>
      </c>
      <c r="BA21" s="389"/>
      <c r="BB21" s="219">
        <f t="shared" si="43"/>
        <v>0</v>
      </c>
      <c r="BC21" s="389"/>
      <c r="BD21" s="219">
        <f t="shared" si="44"/>
        <v>0</v>
      </c>
      <c r="BE21" s="389"/>
      <c r="BF21" s="219">
        <f t="shared" si="45"/>
        <v>0</v>
      </c>
      <c r="BG21" s="389"/>
      <c r="BH21" s="219">
        <f t="shared" si="46"/>
        <v>0</v>
      </c>
      <c r="BI21" s="389"/>
      <c r="BJ21" s="219">
        <f t="shared" si="47"/>
        <v>0</v>
      </c>
      <c r="BK21" s="389"/>
      <c r="BL21" s="219">
        <f t="shared" si="48"/>
        <v>0</v>
      </c>
      <c r="BM21" s="389"/>
      <c r="BN21" s="219">
        <f t="shared" si="49"/>
        <v>0</v>
      </c>
      <c r="BO21" s="389"/>
      <c r="BP21" s="219">
        <f t="shared" si="50"/>
        <v>0</v>
      </c>
      <c r="BQ21" s="389"/>
      <c r="BR21" s="219">
        <f t="shared" si="51"/>
        <v>0</v>
      </c>
      <c r="BS21" s="144">
        <f t="shared" si="52"/>
        <v>1</v>
      </c>
      <c r="BT21" s="219">
        <f t="shared" si="53"/>
        <v>0</v>
      </c>
      <c r="BU21" s="144">
        <f t="shared" si="54"/>
        <v>0</v>
      </c>
      <c r="BV21" s="219">
        <f t="shared" si="55"/>
        <v>0</v>
      </c>
      <c r="BW21" s="235" t="str">
        <f t="shared" si="56"/>
        <v/>
      </c>
    </row>
    <row r="22" spans="1:75" hidden="1">
      <c r="A22" s="381" t="s">
        <v>1</v>
      </c>
      <c r="B22" s="382"/>
      <c r="C22" s="383" t="s">
        <v>1</v>
      </c>
      <c r="D22" s="384" t="s">
        <v>209</v>
      </c>
      <c r="E22" s="385"/>
      <c r="F22" s="386"/>
      <c r="G22" s="387">
        <f t="shared" si="19"/>
        <v>0</v>
      </c>
      <c r="H22" s="388">
        <f t="shared" si="97"/>
        <v>0</v>
      </c>
      <c r="I22" s="389"/>
      <c r="J22" s="219">
        <f t="shared" si="23"/>
        <v>0</v>
      </c>
      <c r="K22" s="389"/>
      <c r="L22" s="219">
        <f t="shared" si="20"/>
        <v>0</v>
      </c>
      <c r="M22" s="389"/>
      <c r="N22" s="219">
        <f t="shared" si="21"/>
        <v>0</v>
      </c>
      <c r="O22" s="389"/>
      <c r="P22" s="219">
        <f t="shared" si="24"/>
        <v>0</v>
      </c>
      <c r="Q22" s="389"/>
      <c r="R22" s="219">
        <f t="shared" si="25"/>
        <v>0</v>
      </c>
      <c r="S22" s="389"/>
      <c r="T22" s="219">
        <f t="shared" si="26"/>
        <v>0</v>
      </c>
      <c r="U22" s="389"/>
      <c r="V22" s="219">
        <f t="shared" si="27"/>
        <v>0</v>
      </c>
      <c r="W22" s="389"/>
      <c r="X22" s="219">
        <f t="shared" si="28"/>
        <v>0</v>
      </c>
      <c r="Y22" s="389"/>
      <c r="Z22" s="219">
        <f t="shared" si="29"/>
        <v>0</v>
      </c>
      <c r="AA22" s="389"/>
      <c r="AB22" s="219">
        <f t="shared" si="30"/>
        <v>0</v>
      </c>
      <c r="AC22" s="389"/>
      <c r="AD22" s="219">
        <f t="shared" si="31"/>
        <v>0</v>
      </c>
      <c r="AE22" s="389"/>
      <c r="AF22" s="219">
        <f t="shared" si="32"/>
        <v>0</v>
      </c>
      <c r="AG22" s="389"/>
      <c r="AH22" s="219">
        <f t="shared" si="33"/>
        <v>0</v>
      </c>
      <c r="AI22" s="389"/>
      <c r="AJ22" s="219">
        <f t="shared" si="34"/>
        <v>0</v>
      </c>
      <c r="AK22" s="389"/>
      <c r="AL22" s="219">
        <f t="shared" si="35"/>
        <v>0</v>
      </c>
      <c r="AM22" s="389"/>
      <c r="AN22" s="219">
        <f t="shared" si="36"/>
        <v>0</v>
      </c>
      <c r="AO22" s="389"/>
      <c r="AP22" s="219">
        <f t="shared" si="37"/>
        <v>0</v>
      </c>
      <c r="AQ22" s="389"/>
      <c r="AR22" s="219">
        <f t="shared" si="38"/>
        <v>0</v>
      </c>
      <c r="AS22" s="389"/>
      <c r="AT22" s="219">
        <f t="shared" si="39"/>
        <v>0</v>
      </c>
      <c r="AU22" s="389"/>
      <c r="AV22" s="219">
        <f t="shared" si="40"/>
        <v>0</v>
      </c>
      <c r="AW22" s="389"/>
      <c r="AX22" s="219">
        <f t="shared" si="41"/>
        <v>0</v>
      </c>
      <c r="AY22" s="389"/>
      <c r="AZ22" s="219">
        <f t="shared" si="42"/>
        <v>0</v>
      </c>
      <c r="BA22" s="389"/>
      <c r="BB22" s="219">
        <f t="shared" si="43"/>
        <v>0</v>
      </c>
      <c r="BC22" s="389"/>
      <c r="BD22" s="219">
        <f t="shared" si="44"/>
        <v>0</v>
      </c>
      <c r="BE22" s="389"/>
      <c r="BF22" s="219">
        <f t="shared" si="45"/>
        <v>0</v>
      </c>
      <c r="BG22" s="389"/>
      <c r="BH22" s="219">
        <f t="shared" si="46"/>
        <v>0</v>
      </c>
      <c r="BI22" s="389"/>
      <c r="BJ22" s="219">
        <f t="shared" si="47"/>
        <v>0</v>
      </c>
      <c r="BK22" s="389"/>
      <c r="BL22" s="219">
        <f t="shared" si="48"/>
        <v>0</v>
      </c>
      <c r="BM22" s="389"/>
      <c r="BN22" s="219">
        <f t="shared" si="49"/>
        <v>0</v>
      </c>
      <c r="BO22" s="389"/>
      <c r="BP22" s="219">
        <f t="shared" si="50"/>
        <v>0</v>
      </c>
      <c r="BQ22" s="389"/>
      <c r="BR22" s="219">
        <f t="shared" si="51"/>
        <v>0</v>
      </c>
      <c r="BS22" s="144">
        <f t="shared" si="52"/>
        <v>1</v>
      </c>
      <c r="BT22" s="219">
        <f t="shared" si="53"/>
        <v>0</v>
      </c>
      <c r="BU22" s="144">
        <f t="shared" si="54"/>
        <v>0</v>
      </c>
      <c r="BV22" s="219">
        <f t="shared" si="55"/>
        <v>0</v>
      </c>
      <c r="BW22" s="235" t="str">
        <f t="shared" si="56"/>
        <v/>
      </c>
    </row>
    <row r="23" spans="1:75" hidden="1">
      <c r="A23" s="381" t="s">
        <v>1</v>
      </c>
      <c r="B23" s="382"/>
      <c r="C23" s="383" t="s">
        <v>1</v>
      </c>
      <c r="D23" s="384" t="s">
        <v>209</v>
      </c>
      <c r="E23" s="385"/>
      <c r="F23" s="386"/>
      <c r="G23" s="387">
        <f t="shared" si="19"/>
        <v>0</v>
      </c>
      <c r="H23" s="388">
        <f t="shared" si="97"/>
        <v>0</v>
      </c>
      <c r="I23" s="389"/>
      <c r="J23" s="219">
        <f t="shared" si="23"/>
        <v>0</v>
      </c>
      <c r="K23" s="389"/>
      <c r="L23" s="219">
        <f t="shared" si="20"/>
        <v>0</v>
      </c>
      <c r="M23" s="389"/>
      <c r="N23" s="219">
        <f t="shared" si="21"/>
        <v>0</v>
      </c>
      <c r="O23" s="389"/>
      <c r="P23" s="219">
        <f t="shared" si="24"/>
        <v>0</v>
      </c>
      <c r="Q23" s="389"/>
      <c r="R23" s="219">
        <f t="shared" si="25"/>
        <v>0</v>
      </c>
      <c r="S23" s="389"/>
      <c r="T23" s="219">
        <f t="shared" si="26"/>
        <v>0</v>
      </c>
      <c r="U23" s="389"/>
      <c r="V23" s="219">
        <f t="shared" si="27"/>
        <v>0</v>
      </c>
      <c r="W23" s="389"/>
      <c r="X23" s="219">
        <f t="shared" si="28"/>
        <v>0</v>
      </c>
      <c r="Y23" s="389"/>
      <c r="Z23" s="219">
        <f t="shared" si="29"/>
        <v>0</v>
      </c>
      <c r="AA23" s="389"/>
      <c r="AB23" s="219">
        <f t="shared" si="30"/>
        <v>0</v>
      </c>
      <c r="AC23" s="389"/>
      <c r="AD23" s="219">
        <f t="shared" si="31"/>
        <v>0</v>
      </c>
      <c r="AE23" s="389"/>
      <c r="AF23" s="219">
        <f t="shared" si="32"/>
        <v>0</v>
      </c>
      <c r="AG23" s="389"/>
      <c r="AH23" s="219">
        <f t="shared" si="33"/>
        <v>0</v>
      </c>
      <c r="AI23" s="389"/>
      <c r="AJ23" s="219">
        <f t="shared" si="34"/>
        <v>0</v>
      </c>
      <c r="AK23" s="389"/>
      <c r="AL23" s="219">
        <f t="shared" si="35"/>
        <v>0</v>
      </c>
      <c r="AM23" s="389"/>
      <c r="AN23" s="219">
        <f t="shared" si="36"/>
        <v>0</v>
      </c>
      <c r="AO23" s="389"/>
      <c r="AP23" s="219">
        <f t="shared" si="37"/>
        <v>0</v>
      </c>
      <c r="AQ23" s="389"/>
      <c r="AR23" s="219">
        <f t="shared" si="38"/>
        <v>0</v>
      </c>
      <c r="AS23" s="389"/>
      <c r="AT23" s="219">
        <f t="shared" si="39"/>
        <v>0</v>
      </c>
      <c r="AU23" s="389"/>
      <c r="AV23" s="219">
        <f t="shared" si="40"/>
        <v>0</v>
      </c>
      <c r="AW23" s="389"/>
      <c r="AX23" s="219">
        <f t="shared" si="41"/>
        <v>0</v>
      </c>
      <c r="AY23" s="389"/>
      <c r="AZ23" s="219">
        <f t="shared" si="42"/>
        <v>0</v>
      </c>
      <c r="BA23" s="389"/>
      <c r="BB23" s="219">
        <f t="shared" si="43"/>
        <v>0</v>
      </c>
      <c r="BC23" s="389"/>
      <c r="BD23" s="219">
        <f t="shared" si="44"/>
        <v>0</v>
      </c>
      <c r="BE23" s="389"/>
      <c r="BF23" s="219">
        <f t="shared" si="45"/>
        <v>0</v>
      </c>
      <c r="BG23" s="389"/>
      <c r="BH23" s="219">
        <f t="shared" si="46"/>
        <v>0</v>
      </c>
      <c r="BI23" s="389"/>
      <c r="BJ23" s="219">
        <f t="shared" si="47"/>
        <v>0</v>
      </c>
      <c r="BK23" s="389"/>
      <c r="BL23" s="219">
        <f t="shared" si="48"/>
        <v>0</v>
      </c>
      <c r="BM23" s="389"/>
      <c r="BN23" s="219">
        <f t="shared" si="49"/>
        <v>0</v>
      </c>
      <c r="BO23" s="389"/>
      <c r="BP23" s="219">
        <f t="shared" si="50"/>
        <v>0</v>
      </c>
      <c r="BQ23" s="389"/>
      <c r="BR23" s="219">
        <f t="shared" si="51"/>
        <v>0</v>
      </c>
      <c r="BS23" s="144">
        <f t="shared" si="52"/>
        <v>1</v>
      </c>
      <c r="BT23" s="219">
        <f t="shared" si="53"/>
        <v>0</v>
      </c>
      <c r="BU23" s="144">
        <f t="shared" si="54"/>
        <v>0</v>
      </c>
      <c r="BV23" s="219">
        <f t="shared" si="55"/>
        <v>0</v>
      </c>
      <c r="BW23" s="235" t="str">
        <f t="shared" si="56"/>
        <v/>
      </c>
    </row>
    <row r="24" spans="1:75" hidden="1">
      <c r="A24" s="381" t="s">
        <v>1</v>
      </c>
      <c r="B24" s="382"/>
      <c r="C24" s="383" t="s">
        <v>1</v>
      </c>
      <c r="D24" s="384" t="s">
        <v>209</v>
      </c>
      <c r="E24" s="385"/>
      <c r="F24" s="386"/>
      <c r="G24" s="387">
        <f t="shared" si="19"/>
        <v>0</v>
      </c>
      <c r="H24" s="388">
        <f t="shared" si="97"/>
        <v>0</v>
      </c>
      <c r="I24" s="389"/>
      <c r="J24" s="219">
        <f t="shared" si="23"/>
        <v>0</v>
      </c>
      <c r="K24" s="389"/>
      <c r="L24" s="219">
        <f t="shared" si="20"/>
        <v>0</v>
      </c>
      <c r="M24" s="389"/>
      <c r="N24" s="219">
        <f t="shared" si="21"/>
        <v>0</v>
      </c>
      <c r="O24" s="389"/>
      <c r="P24" s="219">
        <f t="shared" si="24"/>
        <v>0</v>
      </c>
      <c r="Q24" s="389"/>
      <c r="R24" s="219">
        <f t="shared" si="25"/>
        <v>0</v>
      </c>
      <c r="S24" s="389"/>
      <c r="T24" s="219">
        <f t="shared" si="26"/>
        <v>0</v>
      </c>
      <c r="U24" s="389"/>
      <c r="V24" s="219">
        <f t="shared" si="27"/>
        <v>0</v>
      </c>
      <c r="W24" s="389"/>
      <c r="X24" s="219">
        <f t="shared" si="28"/>
        <v>0</v>
      </c>
      <c r="Y24" s="389"/>
      <c r="Z24" s="219">
        <f t="shared" si="29"/>
        <v>0</v>
      </c>
      <c r="AA24" s="389"/>
      <c r="AB24" s="219">
        <f t="shared" si="30"/>
        <v>0</v>
      </c>
      <c r="AC24" s="389"/>
      <c r="AD24" s="219">
        <f t="shared" si="31"/>
        <v>0</v>
      </c>
      <c r="AE24" s="389"/>
      <c r="AF24" s="219">
        <f t="shared" si="32"/>
        <v>0</v>
      </c>
      <c r="AG24" s="389"/>
      <c r="AH24" s="219">
        <f t="shared" si="33"/>
        <v>0</v>
      </c>
      <c r="AI24" s="389"/>
      <c r="AJ24" s="219">
        <f t="shared" si="34"/>
        <v>0</v>
      </c>
      <c r="AK24" s="389"/>
      <c r="AL24" s="219">
        <f t="shared" si="35"/>
        <v>0</v>
      </c>
      <c r="AM24" s="389"/>
      <c r="AN24" s="219">
        <f t="shared" si="36"/>
        <v>0</v>
      </c>
      <c r="AO24" s="389"/>
      <c r="AP24" s="219">
        <f t="shared" si="37"/>
        <v>0</v>
      </c>
      <c r="AQ24" s="389"/>
      <c r="AR24" s="219">
        <f t="shared" si="38"/>
        <v>0</v>
      </c>
      <c r="AS24" s="389"/>
      <c r="AT24" s="219">
        <f t="shared" si="39"/>
        <v>0</v>
      </c>
      <c r="AU24" s="389"/>
      <c r="AV24" s="219">
        <f t="shared" si="40"/>
        <v>0</v>
      </c>
      <c r="AW24" s="389"/>
      <c r="AX24" s="219">
        <f t="shared" si="41"/>
        <v>0</v>
      </c>
      <c r="AY24" s="389"/>
      <c r="AZ24" s="219">
        <f t="shared" si="42"/>
        <v>0</v>
      </c>
      <c r="BA24" s="389"/>
      <c r="BB24" s="219">
        <f t="shared" si="43"/>
        <v>0</v>
      </c>
      <c r="BC24" s="389"/>
      <c r="BD24" s="219">
        <f t="shared" si="44"/>
        <v>0</v>
      </c>
      <c r="BE24" s="389"/>
      <c r="BF24" s="219">
        <f t="shared" si="45"/>
        <v>0</v>
      </c>
      <c r="BG24" s="389"/>
      <c r="BH24" s="219">
        <f t="shared" si="46"/>
        <v>0</v>
      </c>
      <c r="BI24" s="389"/>
      <c r="BJ24" s="219">
        <f t="shared" si="47"/>
        <v>0</v>
      </c>
      <c r="BK24" s="389"/>
      <c r="BL24" s="219">
        <f t="shared" si="48"/>
        <v>0</v>
      </c>
      <c r="BM24" s="389"/>
      <c r="BN24" s="219">
        <f t="shared" si="49"/>
        <v>0</v>
      </c>
      <c r="BO24" s="389"/>
      <c r="BP24" s="219">
        <f t="shared" si="50"/>
        <v>0</v>
      </c>
      <c r="BQ24" s="389"/>
      <c r="BR24" s="219">
        <f t="shared" si="51"/>
        <v>0</v>
      </c>
      <c r="BS24" s="144">
        <f t="shared" si="52"/>
        <v>1</v>
      </c>
      <c r="BT24" s="219">
        <f t="shared" si="53"/>
        <v>0</v>
      </c>
      <c r="BU24" s="144">
        <f t="shared" si="54"/>
        <v>0</v>
      </c>
      <c r="BV24" s="219">
        <f t="shared" si="55"/>
        <v>0</v>
      </c>
      <c r="BW24" s="235" t="str">
        <f t="shared" si="56"/>
        <v/>
      </c>
    </row>
    <row r="25" spans="1:75" hidden="1">
      <c r="A25" s="381" t="s">
        <v>1</v>
      </c>
      <c r="B25" s="382"/>
      <c r="C25" s="383" t="s">
        <v>1</v>
      </c>
      <c r="D25" s="384" t="s">
        <v>209</v>
      </c>
      <c r="E25" s="385"/>
      <c r="F25" s="386"/>
      <c r="G25" s="387">
        <f t="shared" si="19"/>
        <v>0</v>
      </c>
      <c r="H25" s="388">
        <f t="shared" si="97"/>
        <v>0</v>
      </c>
      <c r="I25" s="389"/>
      <c r="J25" s="219">
        <f t="shared" si="23"/>
        <v>0</v>
      </c>
      <c r="K25" s="389"/>
      <c r="L25" s="219">
        <f t="shared" si="20"/>
        <v>0</v>
      </c>
      <c r="M25" s="389"/>
      <c r="N25" s="219">
        <f t="shared" si="21"/>
        <v>0</v>
      </c>
      <c r="O25" s="389"/>
      <c r="P25" s="219">
        <f t="shared" si="24"/>
        <v>0</v>
      </c>
      <c r="Q25" s="389"/>
      <c r="R25" s="219">
        <f t="shared" si="25"/>
        <v>0</v>
      </c>
      <c r="S25" s="389"/>
      <c r="T25" s="219">
        <f t="shared" si="26"/>
        <v>0</v>
      </c>
      <c r="U25" s="389"/>
      <c r="V25" s="219">
        <f t="shared" si="27"/>
        <v>0</v>
      </c>
      <c r="W25" s="389"/>
      <c r="X25" s="219">
        <f t="shared" si="28"/>
        <v>0</v>
      </c>
      <c r="Y25" s="389"/>
      <c r="Z25" s="219">
        <f t="shared" si="29"/>
        <v>0</v>
      </c>
      <c r="AA25" s="389"/>
      <c r="AB25" s="219">
        <f t="shared" si="30"/>
        <v>0</v>
      </c>
      <c r="AC25" s="389"/>
      <c r="AD25" s="219">
        <f t="shared" si="31"/>
        <v>0</v>
      </c>
      <c r="AE25" s="389"/>
      <c r="AF25" s="219">
        <f t="shared" si="32"/>
        <v>0</v>
      </c>
      <c r="AG25" s="389"/>
      <c r="AH25" s="219">
        <f t="shared" si="33"/>
        <v>0</v>
      </c>
      <c r="AI25" s="389"/>
      <c r="AJ25" s="219">
        <f t="shared" si="34"/>
        <v>0</v>
      </c>
      <c r="AK25" s="389"/>
      <c r="AL25" s="219">
        <f t="shared" si="35"/>
        <v>0</v>
      </c>
      <c r="AM25" s="389"/>
      <c r="AN25" s="219">
        <f t="shared" si="36"/>
        <v>0</v>
      </c>
      <c r="AO25" s="389"/>
      <c r="AP25" s="219">
        <f t="shared" si="37"/>
        <v>0</v>
      </c>
      <c r="AQ25" s="389"/>
      <c r="AR25" s="219">
        <f t="shared" si="38"/>
        <v>0</v>
      </c>
      <c r="AS25" s="389"/>
      <c r="AT25" s="219">
        <f t="shared" si="39"/>
        <v>0</v>
      </c>
      <c r="AU25" s="389"/>
      <c r="AV25" s="219">
        <f t="shared" si="40"/>
        <v>0</v>
      </c>
      <c r="AW25" s="389"/>
      <c r="AX25" s="219">
        <f t="shared" si="41"/>
        <v>0</v>
      </c>
      <c r="AY25" s="389"/>
      <c r="AZ25" s="219">
        <f t="shared" si="42"/>
        <v>0</v>
      </c>
      <c r="BA25" s="389"/>
      <c r="BB25" s="219">
        <f t="shared" si="43"/>
        <v>0</v>
      </c>
      <c r="BC25" s="389"/>
      <c r="BD25" s="219">
        <f t="shared" si="44"/>
        <v>0</v>
      </c>
      <c r="BE25" s="389"/>
      <c r="BF25" s="219">
        <f t="shared" si="45"/>
        <v>0</v>
      </c>
      <c r="BG25" s="389"/>
      <c r="BH25" s="219">
        <f t="shared" si="46"/>
        <v>0</v>
      </c>
      <c r="BI25" s="389"/>
      <c r="BJ25" s="219">
        <f t="shared" si="47"/>
        <v>0</v>
      </c>
      <c r="BK25" s="389"/>
      <c r="BL25" s="219">
        <f t="shared" si="48"/>
        <v>0</v>
      </c>
      <c r="BM25" s="389"/>
      <c r="BN25" s="219">
        <f t="shared" si="49"/>
        <v>0</v>
      </c>
      <c r="BO25" s="389"/>
      <c r="BP25" s="219">
        <f t="shared" si="50"/>
        <v>0</v>
      </c>
      <c r="BQ25" s="389"/>
      <c r="BR25" s="219">
        <f t="shared" si="51"/>
        <v>0</v>
      </c>
      <c r="BS25" s="144">
        <f t="shared" si="52"/>
        <v>1</v>
      </c>
      <c r="BT25" s="219">
        <f t="shared" si="53"/>
        <v>0</v>
      </c>
      <c r="BU25" s="144">
        <f t="shared" si="54"/>
        <v>0</v>
      </c>
      <c r="BV25" s="219">
        <f t="shared" si="55"/>
        <v>0</v>
      </c>
      <c r="BW25" s="235" t="str">
        <f t="shared" si="56"/>
        <v/>
      </c>
    </row>
    <row r="26" spans="1:75" hidden="1">
      <c r="A26" s="381" t="s">
        <v>1</v>
      </c>
      <c r="B26" s="382"/>
      <c r="C26" s="383" t="s">
        <v>1</v>
      </c>
      <c r="D26" s="384" t="s">
        <v>209</v>
      </c>
      <c r="E26" s="385"/>
      <c r="F26" s="386"/>
      <c r="G26" s="387">
        <f t="shared" si="19"/>
        <v>0</v>
      </c>
      <c r="H26" s="388">
        <f t="shared" si="97"/>
        <v>0</v>
      </c>
      <c r="I26" s="389"/>
      <c r="J26" s="219">
        <f t="shared" si="23"/>
        <v>0</v>
      </c>
      <c r="K26" s="389"/>
      <c r="L26" s="219">
        <f t="shared" si="20"/>
        <v>0</v>
      </c>
      <c r="M26" s="389"/>
      <c r="N26" s="219">
        <f t="shared" si="21"/>
        <v>0</v>
      </c>
      <c r="O26" s="389"/>
      <c r="P26" s="219">
        <f t="shared" si="24"/>
        <v>0</v>
      </c>
      <c r="Q26" s="389"/>
      <c r="R26" s="219">
        <f t="shared" si="25"/>
        <v>0</v>
      </c>
      <c r="S26" s="389"/>
      <c r="T26" s="219">
        <f t="shared" si="26"/>
        <v>0</v>
      </c>
      <c r="U26" s="389"/>
      <c r="V26" s="219">
        <f t="shared" si="27"/>
        <v>0</v>
      </c>
      <c r="W26" s="389"/>
      <c r="X26" s="219">
        <f t="shared" si="28"/>
        <v>0</v>
      </c>
      <c r="Y26" s="389"/>
      <c r="Z26" s="219">
        <f t="shared" si="29"/>
        <v>0</v>
      </c>
      <c r="AA26" s="389"/>
      <c r="AB26" s="219">
        <f t="shared" si="30"/>
        <v>0</v>
      </c>
      <c r="AC26" s="389"/>
      <c r="AD26" s="219">
        <f t="shared" si="31"/>
        <v>0</v>
      </c>
      <c r="AE26" s="389"/>
      <c r="AF26" s="219">
        <f t="shared" si="32"/>
        <v>0</v>
      </c>
      <c r="AG26" s="389"/>
      <c r="AH26" s="219">
        <f t="shared" si="33"/>
        <v>0</v>
      </c>
      <c r="AI26" s="389"/>
      <c r="AJ26" s="219">
        <f t="shared" si="34"/>
        <v>0</v>
      </c>
      <c r="AK26" s="389"/>
      <c r="AL26" s="219">
        <f t="shared" si="35"/>
        <v>0</v>
      </c>
      <c r="AM26" s="389"/>
      <c r="AN26" s="219">
        <f t="shared" si="36"/>
        <v>0</v>
      </c>
      <c r="AO26" s="389"/>
      <c r="AP26" s="219">
        <f t="shared" si="37"/>
        <v>0</v>
      </c>
      <c r="AQ26" s="389"/>
      <c r="AR26" s="219">
        <f t="shared" si="38"/>
        <v>0</v>
      </c>
      <c r="AS26" s="389"/>
      <c r="AT26" s="219">
        <f t="shared" si="39"/>
        <v>0</v>
      </c>
      <c r="AU26" s="389"/>
      <c r="AV26" s="219">
        <f t="shared" si="40"/>
        <v>0</v>
      </c>
      <c r="AW26" s="389"/>
      <c r="AX26" s="219">
        <f t="shared" si="41"/>
        <v>0</v>
      </c>
      <c r="AY26" s="389"/>
      <c r="AZ26" s="219">
        <f t="shared" si="42"/>
        <v>0</v>
      </c>
      <c r="BA26" s="389"/>
      <c r="BB26" s="219">
        <f t="shared" si="43"/>
        <v>0</v>
      </c>
      <c r="BC26" s="389"/>
      <c r="BD26" s="219">
        <f t="shared" si="44"/>
        <v>0</v>
      </c>
      <c r="BE26" s="389"/>
      <c r="BF26" s="219">
        <f t="shared" si="45"/>
        <v>0</v>
      </c>
      <c r="BG26" s="389"/>
      <c r="BH26" s="219">
        <f t="shared" si="46"/>
        <v>0</v>
      </c>
      <c r="BI26" s="389"/>
      <c r="BJ26" s="219">
        <f t="shared" si="47"/>
        <v>0</v>
      </c>
      <c r="BK26" s="389"/>
      <c r="BL26" s="219">
        <f t="shared" si="48"/>
        <v>0</v>
      </c>
      <c r="BM26" s="389"/>
      <c r="BN26" s="219">
        <f t="shared" si="49"/>
        <v>0</v>
      </c>
      <c r="BO26" s="389"/>
      <c r="BP26" s="219">
        <f t="shared" si="50"/>
        <v>0</v>
      </c>
      <c r="BQ26" s="389"/>
      <c r="BR26" s="219">
        <f t="shared" si="51"/>
        <v>0</v>
      </c>
      <c r="BS26" s="144">
        <f t="shared" si="52"/>
        <v>1</v>
      </c>
      <c r="BT26" s="219">
        <f t="shared" si="53"/>
        <v>0</v>
      </c>
      <c r="BU26" s="144">
        <f t="shared" si="54"/>
        <v>0</v>
      </c>
      <c r="BV26" s="219">
        <f t="shared" si="55"/>
        <v>0</v>
      </c>
      <c r="BW26" s="235" t="str">
        <f t="shared" si="56"/>
        <v/>
      </c>
    </row>
    <row r="27" spans="1:75" hidden="1">
      <c r="A27" s="381" t="s">
        <v>1</v>
      </c>
      <c r="B27" s="382"/>
      <c r="C27" s="383" t="s">
        <v>1</v>
      </c>
      <c r="D27" s="384" t="s">
        <v>209</v>
      </c>
      <c r="E27" s="385"/>
      <c r="F27" s="386"/>
      <c r="G27" s="387">
        <f t="shared" si="19"/>
        <v>0</v>
      </c>
      <c r="H27" s="388">
        <f t="shared" si="97"/>
        <v>0</v>
      </c>
      <c r="I27" s="389"/>
      <c r="J27" s="219">
        <f t="shared" si="23"/>
        <v>0</v>
      </c>
      <c r="K27" s="389"/>
      <c r="L27" s="219">
        <f t="shared" si="20"/>
        <v>0</v>
      </c>
      <c r="M27" s="389"/>
      <c r="N27" s="219">
        <f t="shared" si="21"/>
        <v>0</v>
      </c>
      <c r="O27" s="389"/>
      <c r="P27" s="219">
        <f t="shared" si="24"/>
        <v>0</v>
      </c>
      <c r="Q27" s="389"/>
      <c r="R27" s="219">
        <f t="shared" si="25"/>
        <v>0</v>
      </c>
      <c r="S27" s="389"/>
      <c r="T27" s="219">
        <f t="shared" si="26"/>
        <v>0</v>
      </c>
      <c r="U27" s="389"/>
      <c r="V27" s="219">
        <f t="shared" si="27"/>
        <v>0</v>
      </c>
      <c r="W27" s="389"/>
      <c r="X27" s="219">
        <f t="shared" si="28"/>
        <v>0</v>
      </c>
      <c r="Y27" s="389"/>
      <c r="Z27" s="219">
        <f t="shared" si="29"/>
        <v>0</v>
      </c>
      <c r="AA27" s="389"/>
      <c r="AB27" s="219">
        <f t="shared" si="30"/>
        <v>0</v>
      </c>
      <c r="AC27" s="389"/>
      <c r="AD27" s="219">
        <f t="shared" si="31"/>
        <v>0</v>
      </c>
      <c r="AE27" s="389"/>
      <c r="AF27" s="219">
        <f t="shared" si="32"/>
        <v>0</v>
      </c>
      <c r="AG27" s="389"/>
      <c r="AH27" s="219">
        <f t="shared" si="33"/>
        <v>0</v>
      </c>
      <c r="AI27" s="389"/>
      <c r="AJ27" s="219">
        <f t="shared" si="34"/>
        <v>0</v>
      </c>
      <c r="AK27" s="389"/>
      <c r="AL27" s="219">
        <f t="shared" si="35"/>
        <v>0</v>
      </c>
      <c r="AM27" s="389"/>
      <c r="AN27" s="219">
        <f t="shared" si="36"/>
        <v>0</v>
      </c>
      <c r="AO27" s="389"/>
      <c r="AP27" s="219">
        <f t="shared" si="37"/>
        <v>0</v>
      </c>
      <c r="AQ27" s="389"/>
      <c r="AR27" s="219">
        <f t="shared" si="38"/>
        <v>0</v>
      </c>
      <c r="AS27" s="389"/>
      <c r="AT27" s="219">
        <f t="shared" si="39"/>
        <v>0</v>
      </c>
      <c r="AU27" s="389"/>
      <c r="AV27" s="219">
        <f t="shared" si="40"/>
        <v>0</v>
      </c>
      <c r="AW27" s="389"/>
      <c r="AX27" s="219">
        <f t="shared" si="41"/>
        <v>0</v>
      </c>
      <c r="AY27" s="389"/>
      <c r="AZ27" s="219">
        <f t="shared" si="42"/>
        <v>0</v>
      </c>
      <c r="BA27" s="389"/>
      <c r="BB27" s="219">
        <f t="shared" si="43"/>
        <v>0</v>
      </c>
      <c r="BC27" s="389"/>
      <c r="BD27" s="219">
        <f t="shared" si="44"/>
        <v>0</v>
      </c>
      <c r="BE27" s="389"/>
      <c r="BF27" s="219">
        <f t="shared" si="45"/>
        <v>0</v>
      </c>
      <c r="BG27" s="389"/>
      <c r="BH27" s="219">
        <f t="shared" si="46"/>
        <v>0</v>
      </c>
      <c r="BI27" s="389"/>
      <c r="BJ27" s="219">
        <f t="shared" si="47"/>
        <v>0</v>
      </c>
      <c r="BK27" s="389"/>
      <c r="BL27" s="219">
        <f t="shared" si="48"/>
        <v>0</v>
      </c>
      <c r="BM27" s="389"/>
      <c r="BN27" s="219">
        <f t="shared" si="49"/>
        <v>0</v>
      </c>
      <c r="BO27" s="389"/>
      <c r="BP27" s="219">
        <f t="shared" si="50"/>
        <v>0</v>
      </c>
      <c r="BQ27" s="389"/>
      <c r="BR27" s="219">
        <f t="shared" si="51"/>
        <v>0</v>
      </c>
      <c r="BS27" s="144">
        <f t="shared" si="52"/>
        <v>1</v>
      </c>
      <c r="BT27" s="219">
        <f t="shared" si="53"/>
        <v>0</v>
      </c>
      <c r="BU27" s="144">
        <f t="shared" si="54"/>
        <v>0</v>
      </c>
      <c r="BV27" s="219">
        <f t="shared" si="55"/>
        <v>0</v>
      </c>
      <c r="BW27" s="235" t="str">
        <f t="shared" si="56"/>
        <v/>
      </c>
    </row>
    <row r="28" spans="1:75" hidden="1">
      <c r="A28" s="381" t="s">
        <v>1</v>
      </c>
      <c r="B28" s="382"/>
      <c r="C28" s="383" t="s">
        <v>1</v>
      </c>
      <c r="D28" s="384" t="s">
        <v>209</v>
      </c>
      <c r="E28" s="385"/>
      <c r="F28" s="386"/>
      <c r="G28" s="387">
        <f t="shared" si="19"/>
        <v>0</v>
      </c>
      <c r="H28" s="388">
        <f t="shared" si="97"/>
        <v>0</v>
      </c>
      <c r="I28" s="389"/>
      <c r="J28" s="219">
        <f t="shared" si="23"/>
        <v>0</v>
      </c>
      <c r="K28" s="389"/>
      <c r="L28" s="219">
        <f t="shared" si="20"/>
        <v>0</v>
      </c>
      <c r="M28" s="389"/>
      <c r="N28" s="219">
        <f t="shared" si="21"/>
        <v>0</v>
      </c>
      <c r="O28" s="389"/>
      <c r="P28" s="219">
        <f t="shared" si="24"/>
        <v>0</v>
      </c>
      <c r="Q28" s="389"/>
      <c r="R28" s="219">
        <f t="shared" si="25"/>
        <v>0</v>
      </c>
      <c r="S28" s="389"/>
      <c r="T28" s="219">
        <f t="shared" si="26"/>
        <v>0</v>
      </c>
      <c r="U28" s="389"/>
      <c r="V28" s="219">
        <f t="shared" si="27"/>
        <v>0</v>
      </c>
      <c r="W28" s="389"/>
      <c r="X28" s="219">
        <f t="shared" si="28"/>
        <v>0</v>
      </c>
      <c r="Y28" s="389"/>
      <c r="Z28" s="219">
        <f t="shared" si="29"/>
        <v>0</v>
      </c>
      <c r="AA28" s="389"/>
      <c r="AB28" s="219">
        <f t="shared" si="30"/>
        <v>0</v>
      </c>
      <c r="AC28" s="389"/>
      <c r="AD28" s="219">
        <f t="shared" si="31"/>
        <v>0</v>
      </c>
      <c r="AE28" s="389"/>
      <c r="AF28" s="219">
        <f t="shared" si="32"/>
        <v>0</v>
      </c>
      <c r="AG28" s="389"/>
      <c r="AH28" s="219">
        <f t="shared" si="33"/>
        <v>0</v>
      </c>
      <c r="AI28" s="389"/>
      <c r="AJ28" s="219">
        <f t="shared" si="34"/>
        <v>0</v>
      </c>
      <c r="AK28" s="389"/>
      <c r="AL28" s="219">
        <f t="shared" si="35"/>
        <v>0</v>
      </c>
      <c r="AM28" s="389"/>
      <c r="AN28" s="219">
        <f t="shared" si="36"/>
        <v>0</v>
      </c>
      <c r="AO28" s="389"/>
      <c r="AP28" s="219">
        <f t="shared" si="37"/>
        <v>0</v>
      </c>
      <c r="AQ28" s="389"/>
      <c r="AR28" s="219">
        <f t="shared" si="38"/>
        <v>0</v>
      </c>
      <c r="AS28" s="389"/>
      <c r="AT28" s="219">
        <f t="shared" si="39"/>
        <v>0</v>
      </c>
      <c r="AU28" s="389"/>
      <c r="AV28" s="219">
        <f t="shared" si="40"/>
        <v>0</v>
      </c>
      <c r="AW28" s="389"/>
      <c r="AX28" s="219">
        <f t="shared" si="41"/>
        <v>0</v>
      </c>
      <c r="AY28" s="389"/>
      <c r="AZ28" s="219">
        <f t="shared" si="42"/>
        <v>0</v>
      </c>
      <c r="BA28" s="389"/>
      <c r="BB28" s="219">
        <f t="shared" si="43"/>
        <v>0</v>
      </c>
      <c r="BC28" s="389"/>
      <c r="BD28" s="219">
        <f t="shared" si="44"/>
        <v>0</v>
      </c>
      <c r="BE28" s="389"/>
      <c r="BF28" s="219">
        <f t="shared" si="45"/>
        <v>0</v>
      </c>
      <c r="BG28" s="389"/>
      <c r="BH28" s="219">
        <f t="shared" si="46"/>
        <v>0</v>
      </c>
      <c r="BI28" s="389"/>
      <c r="BJ28" s="219">
        <f t="shared" si="47"/>
        <v>0</v>
      </c>
      <c r="BK28" s="389"/>
      <c r="BL28" s="219">
        <f t="shared" si="48"/>
        <v>0</v>
      </c>
      <c r="BM28" s="389"/>
      <c r="BN28" s="219">
        <f t="shared" si="49"/>
        <v>0</v>
      </c>
      <c r="BO28" s="389"/>
      <c r="BP28" s="219">
        <f t="shared" si="50"/>
        <v>0</v>
      </c>
      <c r="BQ28" s="389"/>
      <c r="BR28" s="219">
        <f t="shared" si="51"/>
        <v>0</v>
      </c>
      <c r="BS28" s="144">
        <f t="shared" si="52"/>
        <v>1</v>
      </c>
      <c r="BT28" s="219">
        <f t="shared" si="53"/>
        <v>0</v>
      </c>
      <c r="BU28" s="144">
        <f t="shared" si="54"/>
        <v>0</v>
      </c>
      <c r="BV28" s="219">
        <f t="shared" si="55"/>
        <v>0</v>
      </c>
      <c r="BW28" s="235" t="str">
        <f t="shared" si="56"/>
        <v/>
      </c>
    </row>
    <row r="29" spans="1:75" hidden="1">
      <c r="A29" s="381" t="s">
        <v>1</v>
      </c>
      <c r="B29" s="382"/>
      <c r="C29" s="383" t="s">
        <v>1</v>
      </c>
      <c r="D29" s="384" t="s">
        <v>209</v>
      </c>
      <c r="E29" s="385"/>
      <c r="F29" s="386"/>
      <c r="G29" s="387">
        <f t="shared" si="19"/>
        <v>0</v>
      </c>
      <c r="H29" s="388">
        <f t="shared" si="97"/>
        <v>0</v>
      </c>
      <c r="I29" s="389"/>
      <c r="J29" s="219">
        <f t="shared" si="23"/>
        <v>0</v>
      </c>
      <c r="K29" s="389"/>
      <c r="L29" s="219">
        <f t="shared" si="20"/>
        <v>0</v>
      </c>
      <c r="M29" s="389"/>
      <c r="N29" s="219">
        <f t="shared" si="21"/>
        <v>0</v>
      </c>
      <c r="O29" s="389"/>
      <c r="P29" s="219">
        <f t="shared" si="24"/>
        <v>0</v>
      </c>
      <c r="Q29" s="389"/>
      <c r="R29" s="219">
        <f t="shared" si="25"/>
        <v>0</v>
      </c>
      <c r="S29" s="389"/>
      <c r="T29" s="219">
        <f t="shared" si="26"/>
        <v>0</v>
      </c>
      <c r="U29" s="389"/>
      <c r="V29" s="219">
        <f t="shared" si="27"/>
        <v>0</v>
      </c>
      <c r="W29" s="389"/>
      <c r="X29" s="219">
        <f t="shared" si="28"/>
        <v>0</v>
      </c>
      <c r="Y29" s="389"/>
      <c r="Z29" s="219">
        <f t="shared" si="29"/>
        <v>0</v>
      </c>
      <c r="AA29" s="389"/>
      <c r="AB29" s="219">
        <f t="shared" si="30"/>
        <v>0</v>
      </c>
      <c r="AC29" s="389"/>
      <c r="AD29" s="219">
        <f t="shared" si="31"/>
        <v>0</v>
      </c>
      <c r="AE29" s="389"/>
      <c r="AF29" s="219">
        <f t="shared" si="32"/>
        <v>0</v>
      </c>
      <c r="AG29" s="389"/>
      <c r="AH29" s="219">
        <f t="shared" si="33"/>
        <v>0</v>
      </c>
      <c r="AI29" s="389"/>
      <c r="AJ29" s="219">
        <f t="shared" si="34"/>
        <v>0</v>
      </c>
      <c r="AK29" s="389"/>
      <c r="AL29" s="219">
        <f t="shared" si="35"/>
        <v>0</v>
      </c>
      <c r="AM29" s="389"/>
      <c r="AN29" s="219">
        <f t="shared" si="36"/>
        <v>0</v>
      </c>
      <c r="AO29" s="389"/>
      <c r="AP29" s="219">
        <f t="shared" si="37"/>
        <v>0</v>
      </c>
      <c r="AQ29" s="389"/>
      <c r="AR29" s="219">
        <f t="shared" si="38"/>
        <v>0</v>
      </c>
      <c r="AS29" s="389"/>
      <c r="AT29" s="219">
        <f t="shared" si="39"/>
        <v>0</v>
      </c>
      <c r="AU29" s="389"/>
      <c r="AV29" s="219">
        <f t="shared" si="40"/>
        <v>0</v>
      </c>
      <c r="AW29" s="389"/>
      <c r="AX29" s="219">
        <f t="shared" si="41"/>
        <v>0</v>
      </c>
      <c r="AY29" s="389"/>
      <c r="AZ29" s="219">
        <f t="shared" si="42"/>
        <v>0</v>
      </c>
      <c r="BA29" s="389"/>
      <c r="BB29" s="219">
        <f t="shared" si="43"/>
        <v>0</v>
      </c>
      <c r="BC29" s="389"/>
      <c r="BD29" s="219">
        <f t="shared" si="44"/>
        <v>0</v>
      </c>
      <c r="BE29" s="389"/>
      <c r="BF29" s="219">
        <f t="shared" si="45"/>
        <v>0</v>
      </c>
      <c r="BG29" s="389"/>
      <c r="BH29" s="219">
        <f t="shared" si="46"/>
        <v>0</v>
      </c>
      <c r="BI29" s="389"/>
      <c r="BJ29" s="219">
        <f t="shared" si="47"/>
        <v>0</v>
      </c>
      <c r="BK29" s="389"/>
      <c r="BL29" s="219">
        <f t="shared" si="48"/>
        <v>0</v>
      </c>
      <c r="BM29" s="389"/>
      <c r="BN29" s="219">
        <f t="shared" si="49"/>
        <v>0</v>
      </c>
      <c r="BO29" s="389"/>
      <c r="BP29" s="219">
        <f t="shared" si="50"/>
        <v>0</v>
      </c>
      <c r="BQ29" s="389"/>
      <c r="BR29" s="219">
        <f t="shared" si="51"/>
        <v>0</v>
      </c>
      <c r="BS29" s="144">
        <f t="shared" si="52"/>
        <v>1</v>
      </c>
      <c r="BT29" s="219">
        <f t="shared" si="53"/>
        <v>0</v>
      </c>
      <c r="BU29" s="144">
        <f t="shared" si="54"/>
        <v>0</v>
      </c>
      <c r="BV29" s="219">
        <f t="shared" si="55"/>
        <v>0</v>
      </c>
      <c r="BW29" s="235" t="str">
        <f t="shared" si="56"/>
        <v/>
      </c>
    </row>
    <row r="30" spans="1:75" hidden="1">
      <c r="A30" s="381" t="s">
        <v>1</v>
      </c>
      <c r="B30" s="382"/>
      <c r="C30" s="383" t="s">
        <v>1</v>
      </c>
      <c r="D30" s="384" t="s">
        <v>209</v>
      </c>
      <c r="E30" s="385"/>
      <c r="F30" s="386"/>
      <c r="G30" s="387">
        <f t="shared" si="19"/>
        <v>0</v>
      </c>
      <c r="H30" s="388">
        <f t="shared" ref="H30:H42" si="98">G30+E30</f>
        <v>0</v>
      </c>
      <c r="I30" s="389"/>
      <c r="J30" s="219">
        <f t="shared" si="23"/>
        <v>0</v>
      </c>
      <c r="K30" s="389"/>
      <c r="L30" s="219">
        <f t="shared" si="20"/>
        <v>0</v>
      </c>
      <c r="M30" s="389"/>
      <c r="N30" s="219">
        <f t="shared" si="21"/>
        <v>0</v>
      </c>
      <c r="O30" s="389"/>
      <c r="P30" s="219">
        <f t="shared" si="24"/>
        <v>0</v>
      </c>
      <c r="Q30" s="389"/>
      <c r="R30" s="219">
        <f t="shared" si="25"/>
        <v>0</v>
      </c>
      <c r="S30" s="389"/>
      <c r="T30" s="219">
        <f t="shared" si="26"/>
        <v>0</v>
      </c>
      <c r="U30" s="389"/>
      <c r="V30" s="219">
        <f t="shared" si="27"/>
        <v>0</v>
      </c>
      <c r="W30" s="389"/>
      <c r="X30" s="219">
        <f t="shared" si="28"/>
        <v>0</v>
      </c>
      <c r="Y30" s="389"/>
      <c r="Z30" s="219">
        <f t="shared" si="29"/>
        <v>0</v>
      </c>
      <c r="AA30" s="389"/>
      <c r="AB30" s="219">
        <f t="shared" si="30"/>
        <v>0</v>
      </c>
      <c r="AC30" s="389"/>
      <c r="AD30" s="219">
        <f t="shared" si="31"/>
        <v>0</v>
      </c>
      <c r="AE30" s="389"/>
      <c r="AF30" s="219">
        <f t="shared" si="32"/>
        <v>0</v>
      </c>
      <c r="AG30" s="389"/>
      <c r="AH30" s="219">
        <f t="shared" si="33"/>
        <v>0</v>
      </c>
      <c r="AI30" s="389"/>
      <c r="AJ30" s="219">
        <f t="shared" si="34"/>
        <v>0</v>
      </c>
      <c r="AK30" s="389"/>
      <c r="AL30" s="219">
        <f t="shared" si="35"/>
        <v>0</v>
      </c>
      <c r="AM30" s="389"/>
      <c r="AN30" s="219">
        <f t="shared" si="36"/>
        <v>0</v>
      </c>
      <c r="AO30" s="389"/>
      <c r="AP30" s="219">
        <f t="shared" si="37"/>
        <v>0</v>
      </c>
      <c r="AQ30" s="389"/>
      <c r="AR30" s="219">
        <f t="shared" si="38"/>
        <v>0</v>
      </c>
      <c r="AS30" s="389"/>
      <c r="AT30" s="219">
        <f t="shared" si="39"/>
        <v>0</v>
      </c>
      <c r="AU30" s="389"/>
      <c r="AV30" s="219">
        <f t="shared" si="40"/>
        <v>0</v>
      </c>
      <c r="AW30" s="389"/>
      <c r="AX30" s="219">
        <f t="shared" si="41"/>
        <v>0</v>
      </c>
      <c r="AY30" s="389"/>
      <c r="AZ30" s="219">
        <f t="shared" si="42"/>
        <v>0</v>
      </c>
      <c r="BA30" s="389"/>
      <c r="BB30" s="219">
        <f t="shared" si="43"/>
        <v>0</v>
      </c>
      <c r="BC30" s="389"/>
      <c r="BD30" s="219">
        <f t="shared" si="44"/>
        <v>0</v>
      </c>
      <c r="BE30" s="389"/>
      <c r="BF30" s="219">
        <f t="shared" si="45"/>
        <v>0</v>
      </c>
      <c r="BG30" s="389"/>
      <c r="BH30" s="219">
        <f t="shared" si="46"/>
        <v>0</v>
      </c>
      <c r="BI30" s="389"/>
      <c r="BJ30" s="219">
        <f t="shared" si="47"/>
        <v>0</v>
      </c>
      <c r="BK30" s="389"/>
      <c r="BL30" s="219">
        <f t="shared" si="48"/>
        <v>0</v>
      </c>
      <c r="BM30" s="389"/>
      <c r="BN30" s="219">
        <f t="shared" si="49"/>
        <v>0</v>
      </c>
      <c r="BO30" s="389"/>
      <c r="BP30" s="219">
        <f t="shared" si="50"/>
        <v>0</v>
      </c>
      <c r="BQ30" s="389"/>
      <c r="BR30" s="219">
        <f t="shared" si="51"/>
        <v>0</v>
      </c>
      <c r="BS30" s="144">
        <f t="shared" si="52"/>
        <v>1</v>
      </c>
      <c r="BT30" s="219">
        <f t="shared" si="53"/>
        <v>0</v>
      </c>
      <c r="BU30" s="144">
        <f t="shared" si="54"/>
        <v>0</v>
      </c>
      <c r="BV30" s="219">
        <f t="shared" si="55"/>
        <v>0</v>
      </c>
      <c r="BW30" s="235" t="str">
        <f t="shared" si="56"/>
        <v/>
      </c>
    </row>
    <row r="31" spans="1:75" hidden="1">
      <c r="A31" s="90" t="s">
        <v>1</v>
      </c>
      <c r="B31" s="390"/>
      <c r="C31" s="391" t="s">
        <v>1</v>
      </c>
      <c r="D31" s="384" t="s">
        <v>209</v>
      </c>
      <c r="E31" s="385"/>
      <c r="F31" s="386"/>
      <c r="G31" s="387">
        <f t="shared" si="19"/>
        <v>0</v>
      </c>
      <c r="H31" s="388">
        <f t="shared" si="98"/>
        <v>0</v>
      </c>
      <c r="I31" s="389"/>
      <c r="J31" s="219">
        <f t="shared" si="23"/>
        <v>0</v>
      </c>
      <c r="K31" s="389"/>
      <c r="L31" s="219">
        <f t="shared" si="20"/>
        <v>0</v>
      </c>
      <c r="M31" s="389"/>
      <c r="N31" s="219">
        <f t="shared" si="21"/>
        <v>0</v>
      </c>
      <c r="O31" s="389"/>
      <c r="P31" s="219">
        <f t="shared" si="24"/>
        <v>0</v>
      </c>
      <c r="Q31" s="389"/>
      <c r="R31" s="219">
        <f t="shared" si="25"/>
        <v>0</v>
      </c>
      <c r="S31" s="389"/>
      <c r="T31" s="219">
        <f t="shared" si="26"/>
        <v>0</v>
      </c>
      <c r="U31" s="389"/>
      <c r="V31" s="219">
        <f t="shared" si="27"/>
        <v>0</v>
      </c>
      <c r="W31" s="389"/>
      <c r="X31" s="219">
        <f t="shared" si="28"/>
        <v>0</v>
      </c>
      <c r="Y31" s="389"/>
      <c r="Z31" s="219">
        <f t="shared" si="29"/>
        <v>0</v>
      </c>
      <c r="AA31" s="389"/>
      <c r="AB31" s="219">
        <f t="shared" si="30"/>
        <v>0</v>
      </c>
      <c r="AC31" s="389"/>
      <c r="AD31" s="219">
        <f t="shared" si="31"/>
        <v>0</v>
      </c>
      <c r="AE31" s="389"/>
      <c r="AF31" s="219">
        <f t="shared" si="32"/>
        <v>0</v>
      </c>
      <c r="AG31" s="389"/>
      <c r="AH31" s="219">
        <f t="shared" si="33"/>
        <v>0</v>
      </c>
      <c r="AI31" s="389"/>
      <c r="AJ31" s="219">
        <f t="shared" si="34"/>
        <v>0</v>
      </c>
      <c r="AK31" s="389"/>
      <c r="AL31" s="219">
        <f t="shared" si="35"/>
        <v>0</v>
      </c>
      <c r="AM31" s="389"/>
      <c r="AN31" s="219">
        <f t="shared" si="36"/>
        <v>0</v>
      </c>
      <c r="AO31" s="389"/>
      <c r="AP31" s="219">
        <f t="shared" si="37"/>
        <v>0</v>
      </c>
      <c r="AQ31" s="389"/>
      <c r="AR31" s="219">
        <f t="shared" si="38"/>
        <v>0</v>
      </c>
      <c r="AS31" s="389"/>
      <c r="AT31" s="219">
        <f t="shared" si="39"/>
        <v>0</v>
      </c>
      <c r="AU31" s="389"/>
      <c r="AV31" s="219">
        <f t="shared" si="40"/>
        <v>0</v>
      </c>
      <c r="AW31" s="389"/>
      <c r="AX31" s="219">
        <f t="shared" si="41"/>
        <v>0</v>
      </c>
      <c r="AY31" s="389"/>
      <c r="AZ31" s="219">
        <f t="shared" si="42"/>
        <v>0</v>
      </c>
      <c r="BA31" s="389"/>
      <c r="BB31" s="219">
        <f t="shared" si="43"/>
        <v>0</v>
      </c>
      <c r="BC31" s="389"/>
      <c r="BD31" s="219">
        <f t="shared" si="44"/>
        <v>0</v>
      </c>
      <c r="BE31" s="389"/>
      <c r="BF31" s="219">
        <f t="shared" si="45"/>
        <v>0</v>
      </c>
      <c r="BG31" s="389"/>
      <c r="BH31" s="219">
        <f t="shared" si="46"/>
        <v>0</v>
      </c>
      <c r="BI31" s="389"/>
      <c r="BJ31" s="219">
        <f t="shared" si="47"/>
        <v>0</v>
      </c>
      <c r="BK31" s="389"/>
      <c r="BL31" s="219">
        <f t="shared" si="48"/>
        <v>0</v>
      </c>
      <c r="BM31" s="389"/>
      <c r="BN31" s="219">
        <f t="shared" si="49"/>
        <v>0</v>
      </c>
      <c r="BO31" s="389"/>
      <c r="BP31" s="219">
        <f t="shared" si="50"/>
        <v>0</v>
      </c>
      <c r="BQ31" s="389"/>
      <c r="BR31" s="219">
        <f t="shared" si="51"/>
        <v>0</v>
      </c>
      <c r="BS31" s="144">
        <f t="shared" si="52"/>
        <v>1</v>
      </c>
      <c r="BT31" s="219">
        <f t="shared" si="53"/>
        <v>0</v>
      </c>
      <c r="BU31" s="144">
        <f t="shared" si="54"/>
        <v>0</v>
      </c>
      <c r="BV31" s="219">
        <f t="shared" si="55"/>
        <v>0</v>
      </c>
      <c r="BW31" s="235" t="str">
        <f t="shared" si="56"/>
        <v/>
      </c>
    </row>
    <row r="32" spans="1:75" hidden="1">
      <c r="A32" s="90" t="s">
        <v>1</v>
      </c>
      <c r="B32" s="390"/>
      <c r="C32" s="391" t="s">
        <v>1</v>
      </c>
      <c r="D32" s="384" t="s">
        <v>209</v>
      </c>
      <c r="E32" s="385"/>
      <c r="F32" s="386"/>
      <c r="G32" s="387">
        <f t="shared" si="19"/>
        <v>0</v>
      </c>
      <c r="H32" s="388">
        <f t="shared" ref="H32:H33" si="99">G32+E32</f>
        <v>0</v>
      </c>
      <c r="I32" s="389"/>
      <c r="J32" s="219">
        <f t="shared" si="23"/>
        <v>0</v>
      </c>
      <c r="K32" s="389"/>
      <c r="L32" s="219">
        <f t="shared" si="20"/>
        <v>0</v>
      </c>
      <c r="M32" s="389"/>
      <c r="N32" s="219">
        <f t="shared" si="21"/>
        <v>0</v>
      </c>
      <c r="O32" s="389"/>
      <c r="P32" s="219">
        <f t="shared" si="24"/>
        <v>0</v>
      </c>
      <c r="Q32" s="389"/>
      <c r="R32" s="219">
        <f t="shared" si="25"/>
        <v>0</v>
      </c>
      <c r="S32" s="389"/>
      <c r="T32" s="219">
        <f t="shared" si="26"/>
        <v>0</v>
      </c>
      <c r="U32" s="389"/>
      <c r="V32" s="219">
        <f t="shared" si="27"/>
        <v>0</v>
      </c>
      <c r="W32" s="389"/>
      <c r="X32" s="219">
        <f t="shared" si="28"/>
        <v>0</v>
      </c>
      <c r="Y32" s="389"/>
      <c r="Z32" s="219">
        <f t="shared" si="29"/>
        <v>0</v>
      </c>
      <c r="AA32" s="389"/>
      <c r="AB32" s="219">
        <f t="shared" si="30"/>
        <v>0</v>
      </c>
      <c r="AC32" s="389"/>
      <c r="AD32" s="219">
        <f t="shared" si="31"/>
        <v>0</v>
      </c>
      <c r="AE32" s="389"/>
      <c r="AF32" s="219">
        <f t="shared" si="32"/>
        <v>0</v>
      </c>
      <c r="AG32" s="389"/>
      <c r="AH32" s="219">
        <f t="shared" si="33"/>
        <v>0</v>
      </c>
      <c r="AI32" s="389"/>
      <c r="AJ32" s="219">
        <f t="shared" si="34"/>
        <v>0</v>
      </c>
      <c r="AK32" s="389"/>
      <c r="AL32" s="219">
        <f t="shared" si="35"/>
        <v>0</v>
      </c>
      <c r="AM32" s="389"/>
      <c r="AN32" s="219">
        <f t="shared" si="36"/>
        <v>0</v>
      </c>
      <c r="AO32" s="389"/>
      <c r="AP32" s="219">
        <f t="shared" si="37"/>
        <v>0</v>
      </c>
      <c r="AQ32" s="389"/>
      <c r="AR32" s="219">
        <f t="shared" si="38"/>
        <v>0</v>
      </c>
      <c r="AS32" s="389"/>
      <c r="AT32" s="219">
        <f t="shared" si="39"/>
        <v>0</v>
      </c>
      <c r="AU32" s="389"/>
      <c r="AV32" s="219">
        <f t="shared" si="40"/>
        <v>0</v>
      </c>
      <c r="AW32" s="389"/>
      <c r="AX32" s="219">
        <f t="shared" si="41"/>
        <v>0</v>
      </c>
      <c r="AY32" s="389"/>
      <c r="AZ32" s="219">
        <f t="shared" si="42"/>
        <v>0</v>
      </c>
      <c r="BA32" s="389"/>
      <c r="BB32" s="219">
        <f t="shared" si="43"/>
        <v>0</v>
      </c>
      <c r="BC32" s="389"/>
      <c r="BD32" s="219">
        <f t="shared" si="44"/>
        <v>0</v>
      </c>
      <c r="BE32" s="389"/>
      <c r="BF32" s="219">
        <f t="shared" si="45"/>
        <v>0</v>
      </c>
      <c r="BG32" s="389"/>
      <c r="BH32" s="219">
        <f t="shared" si="46"/>
        <v>0</v>
      </c>
      <c r="BI32" s="389"/>
      <c r="BJ32" s="219">
        <f t="shared" si="47"/>
        <v>0</v>
      </c>
      <c r="BK32" s="389"/>
      <c r="BL32" s="219">
        <f t="shared" si="48"/>
        <v>0</v>
      </c>
      <c r="BM32" s="389"/>
      <c r="BN32" s="219">
        <f t="shared" si="49"/>
        <v>0</v>
      </c>
      <c r="BO32" s="389"/>
      <c r="BP32" s="219">
        <f t="shared" si="50"/>
        <v>0</v>
      </c>
      <c r="BQ32" s="389"/>
      <c r="BR32" s="219">
        <f t="shared" si="51"/>
        <v>0</v>
      </c>
      <c r="BS32" s="144">
        <f t="shared" si="52"/>
        <v>1</v>
      </c>
      <c r="BT32" s="219">
        <f t="shared" si="53"/>
        <v>0</v>
      </c>
      <c r="BU32" s="144">
        <f t="shared" si="54"/>
        <v>0</v>
      </c>
      <c r="BV32" s="219">
        <f t="shared" si="55"/>
        <v>0</v>
      </c>
      <c r="BW32" s="235" t="str">
        <f t="shared" si="56"/>
        <v/>
      </c>
    </row>
    <row r="33" spans="1:82" hidden="1">
      <c r="A33" s="90" t="s">
        <v>1</v>
      </c>
      <c r="B33" s="390"/>
      <c r="C33" s="391" t="s">
        <v>1</v>
      </c>
      <c r="D33" s="384" t="s">
        <v>209</v>
      </c>
      <c r="E33" s="385"/>
      <c r="F33" s="386"/>
      <c r="G33" s="387">
        <f t="shared" si="19"/>
        <v>0</v>
      </c>
      <c r="H33" s="388">
        <f t="shared" si="99"/>
        <v>0</v>
      </c>
      <c r="I33" s="389"/>
      <c r="J33" s="219">
        <f t="shared" si="23"/>
        <v>0</v>
      </c>
      <c r="K33" s="389"/>
      <c r="L33" s="219">
        <f t="shared" si="20"/>
        <v>0</v>
      </c>
      <c r="M33" s="389"/>
      <c r="N33" s="219">
        <f t="shared" si="21"/>
        <v>0</v>
      </c>
      <c r="O33" s="389"/>
      <c r="P33" s="219">
        <f t="shared" si="24"/>
        <v>0</v>
      </c>
      <c r="Q33" s="389"/>
      <c r="R33" s="219">
        <f t="shared" si="25"/>
        <v>0</v>
      </c>
      <c r="S33" s="389"/>
      <c r="T33" s="219">
        <f t="shared" si="26"/>
        <v>0</v>
      </c>
      <c r="U33" s="389"/>
      <c r="V33" s="219">
        <f t="shared" si="27"/>
        <v>0</v>
      </c>
      <c r="W33" s="389"/>
      <c r="X33" s="219">
        <f t="shared" si="28"/>
        <v>0</v>
      </c>
      <c r="Y33" s="389"/>
      <c r="Z33" s="219">
        <f t="shared" si="29"/>
        <v>0</v>
      </c>
      <c r="AA33" s="389"/>
      <c r="AB33" s="219">
        <f t="shared" si="30"/>
        <v>0</v>
      </c>
      <c r="AC33" s="389"/>
      <c r="AD33" s="219">
        <f t="shared" si="31"/>
        <v>0</v>
      </c>
      <c r="AE33" s="389"/>
      <c r="AF33" s="219">
        <f t="shared" si="32"/>
        <v>0</v>
      </c>
      <c r="AG33" s="389"/>
      <c r="AH33" s="219">
        <f t="shared" si="33"/>
        <v>0</v>
      </c>
      <c r="AI33" s="389"/>
      <c r="AJ33" s="219">
        <f t="shared" si="34"/>
        <v>0</v>
      </c>
      <c r="AK33" s="389"/>
      <c r="AL33" s="219">
        <f t="shared" si="35"/>
        <v>0</v>
      </c>
      <c r="AM33" s="389"/>
      <c r="AN33" s="219">
        <f t="shared" si="36"/>
        <v>0</v>
      </c>
      <c r="AO33" s="389"/>
      <c r="AP33" s="219">
        <f t="shared" si="37"/>
        <v>0</v>
      </c>
      <c r="AQ33" s="389"/>
      <c r="AR33" s="219">
        <f t="shared" si="38"/>
        <v>0</v>
      </c>
      <c r="AS33" s="389"/>
      <c r="AT33" s="219">
        <f t="shared" si="39"/>
        <v>0</v>
      </c>
      <c r="AU33" s="389"/>
      <c r="AV33" s="219">
        <f t="shared" si="40"/>
        <v>0</v>
      </c>
      <c r="AW33" s="389"/>
      <c r="AX33" s="219">
        <f t="shared" si="41"/>
        <v>0</v>
      </c>
      <c r="AY33" s="389"/>
      <c r="AZ33" s="219">
        <f t="shared" si="42"/>
        <v>0</v>
      </c>
      <c r="BA33" s="389"/>
      <c r="BB33" s="219">
        <f t="shared" si="43"/>
        <v>0</v>
      </c>
      <c r="BC33" s="389"/>
      <c r="BD33" s="219">
        <f t="shared" si="44"/>
        <v>0</v>
      </c>
      <c r="BE33" s="389"/>
      <c r="BF33" s="219">
        <f t="shared" si="45"/>
        <v>0</v>
      </c>
      <c r="BG33" s="389"/>
      <c r="BH33" s="219">
        <f t="shared" si="46"/>
        <v>0</v>
      </c>
      <c r="BI33" s="389"/>
      <c r="BJ33" s="219">
        <f t="shared" si="47"/>
        <v>0</v>
      </c>
      <c r="BK33" s="389"/>
      <c r="BL33" s="219">
        <f t="shared" si="48"/>
        <v>0</v>
      </c>
      <c r="BM33" s="389"/>
      <c r="BN33" s="219">
        <f t="shared" si="49"/>
        <v>0</v>
      </c>
      <c r="BO33" s="389"/>
      <c r="BP33" s="219">
        <f t="shared" si="50"/>
        <v>0</v>
      </c>
      <c r="BQ33" s="389"/>
      <c r="BR33" s="219">
        <f t="shared" si="51"/>
        <v>0</v>
      </c>
      <c r="BS33" s="144">
        <f t="shared" si="52"/>
        <v>1</v>
      </c>
      <c r="BT33" s="219">
        <f t="shared" si="53"/>
        <v>0</v>
      </c>
      <c r="BU33" s="144">
        <f t="shared" si="54"/>
        <v>0</v>
      </c>
      <c r="BV33" s="219">
        <f t="shared" si="55"/>
        <v>0</v>
      </c>
      <c r="BW33" s="235" t="str">
        <f t="shared" si="56"/>
        <v/>
      </c>
    </row>
    <row r="34" spans="1:82" hidden="1">
      <c r="A34" s="90" t="s">
        <v>1</v>
      </c>
      <c r="B34" s="390"/>
      <c r="C34" s="391" t="s">
        <v>1</v>
      </c>
      <c r="D34" s="384" t="s">
        <v>209</v>
      </c>
      <c r="E34" s="385"/>
      <c r="F34" s="386"/>
      <c r="G34" s="387">
        <f t="shared" si="19"/>
        <v>0</v>
      </c>
      <c r="H34" s="388">
        <f t="shared" si="98"/>
        <v>0</v>
      </c>
      <c r="I34" s="389"/>
      <c r="J34" s="219">
        <f t="shared" si="23"/>
        <v>0</v>
      </c>
      <c r="K34" s="389"/>
      <c r="L34" s="219">
        <f t="shared" si="20"/>
        <v>0</v>
      </c>
      <c r="M34" s="389"/>
      <c r="N34" s="219">
        <f t="shared" si="21"/>
        <v>0</v>
      </c>
      <c r="O34" s="389"/>
      <c r="P34" s="219">
        <f t="shared" si="24"/>
        <v>0</v>
      </c>
      <c r="Q34" s="389"/>
      <c r="R34" s="219">
        <f t="shared" si="25"/>
        <v>0</v>
      </c>
      <c r="S34" s="389"/>
      <c r="T34" s="219">
        <f t="shared" si="26"/>
        <v>0</v>
      </c>
      <c r="U34" s="389"/>
      <c r="V34" s="219">
        <f t="shared" si="27"/>
        <v>0</v>
      </c>
      <c r="W34" s="389"/>
      <c r="X34" s="219">
        <f t="shared" si="28"/>
        <v>0</v>
      </c>
      <c r="Y34" s="389"/>
      <c r="Z34" s="219">
        <f t="shared" si="29"/>
        <v>0</v>
      </c>
      <c r="AA34" s="389"/>
      <c r="AB34" s="219">
        <f t="shared" si="30"/>
        <v>0</v>
      </c>
      <c r="AC34" s="389"/>
      <c r="AD34" s="219">
        <f t="shared" si="31"/>
        <v>0</v>
      </c>
      <c r="AE34" s="389"/>
      <c r="AF34" s="219">
        <f t="shared" si="32"/>
        <v>0</v>
      </c>
      <c r="AG34" s="389"/>
      <c r="AH34" s="219">
        <f t="shared" si="33"/>
        <v>0</v>
      </c>
      <c r="AI34" s="389"/>
      <c r="AJ34" s="219">
        <f t="shared" si="34"/>
        <v>0</v>
      </c>
      <c r="AK34" s="389"/>
      <c r="AL34" s="219">
        <f t="shared" si="35"/>
        <v>0</v>
      </c>
      <c r="AM34" s="389"/>
      <c r="AN34" s="219">
        <f t="shared" si="36"/>
        <v>0</v>
      </c>
      <c r="AO34" s="389"/>
      <c r="AP34" s="219">
        <f t="shared" si="37"/>
        <v>0</v>
      </c>
      <c r="AQ34" s="389"/>
      <c r="AR34" s="219">
        <f t="shared" si="38"/>
        <v>0</v>
      </c>
      <c r="AS34" s="389"/>
      <c r="AT34" s="219">
        <f t="shared" si="39"/>
        <v>0</v>
      </c>
      <c r="AU34" s="389"/>
      <c r="AV34" s="219">
        <f t="shared" si="40"/>
        <v>0</v>
      </c>
      <c r="AW34" s="389"/>
      <c r="AX34" s="219">
        <f t="shared" si="41"/>
        <v>0</v>
      </c>
      <c r="AY34" s="389"/>
      <c r="AZ34" s="219">
        <f t="shared" si="42"/>
        <v>0</v>
      </c>
      <c r="BA34" s="389"/>
      <c r="BB34" s="219">
        <f t="shared" si="43"/>
        <v>0</v>
      </c>
      <c r="BC34" s="389"/>
      <c r="BD34" s="219">
        <f t="shared" si="44"/>
        <v>0</v>
      </c>
      <c r="BE34" s="389"/>
      <c r="BF34" s="219">
        <f t="shared" si="45"/>
        <v>0</v>
      </c>
      <c r="BG34" s="389"/>
      <c r="BH34" s="219">
        <f t="shared" si="46"/>
        <v>0</v>
      </c>
      <c r="BI34" s="389"/>
      <c r="BJ34" s="219">
        <f t="shared" si="47"/>
        <v>0</v>
      </c>
      <c r="BK34" s="389"/>
      <c r="BL34" s="219">
        <f t="shared" si="48"/>
        <v>0</v>
      </c>
      <c r="BM34" s="389"/>
      <c r="BN34" s="219">
        <f t="shared" si="49"/>
        <v>0</v>
      </c>
      <c r="BO34" s="389"/>
      <c r="BP34" s="219">
        <f t="shared" si="50"/>
        <v>0</v>
      </c>
      <c r="BQ34" s="389"/>
      <c r="BR34" s="219">
        <f t="shared" si="51"/>
        <v>0</v>
      </c>
      <c r="BS34" s="144">
        <f t="shared" si="52"/>
        <v>1</v>
      </c>
      <c r="BT34" s="219">
        <f t="shared" si="53"/>
        <v>0</v>
      </c>
      <c r="BU34" s="144">
        <f t="shared" si="54"/>
        <v>0</v>
      </c>
      <c r="BV34" s="219">
        <f t="shared" si="55"/>
        <v>0</v>
      </c>
      <c r="BW34" s="235" t="str">
        <f t="shared" si="56"/>
        <v/>
      </c>
    </row>
    <row r="35" spans="1:82" hidden="1">
      <c r="A35" s="90" t="s">
        <v>1</v>
      </c>
      <c r="B35" s="390"/>
      <c r="C35" s="391" t="s">
        <v>1</v>
      </c>
      <c r="D35" s="384" t="s">
        <v>210</v>
      </c>
      <c r="E35" s="385"/>
      <c r="F35" s="386"/>
      <c r="G35" s="387">
        <f t="shared" si="19"/>
        <v>0</v>
      </c>
      <c r="H35" s="388">
        <f t="shared" si="98"/>
        <v>0</v>
      </c>
      <c r="I35" s="389"/>
      <c r="J35" s="219">
        <f t="shared" si="23"/>
        <v>0</v>
      </c>
      <c r="K35" s="389"/>
      <c r="L35" s="219">
        <f t="shared" si="20"/>
        <v>0</v>
      </c>
      <c r="M35" s="389"/>
      <c r="N35" s="219">
        <f t="shared" si="21"/>
        <v>0</v>
      </c>
      <c r="O35" s="389"/>
      <c r="P35" s="219">
        <f t="shared" si="24"/>
        <v>0</v>
      </c>
      <c r="Q35" s="389"/>
      <c r="R35" s="219">
        <f t="shared" si="25"/>
        <v>0</v>
      </c>
      <c r="S35" s="389"/>
      <c r="T35" s="219">
        <f t="shared" si="26"/>
        <v>0</v>
      </c>
      <c r="U35" s="389"/>
      <c r="V35" s="219">
        <f t="shared" si="27"/>
        <v>0</v>
      </c>
      <c r="W35" s="389"/>
      <c r="X35" s="219">
        <f t="shared" si="28"/>
        <v>0</v>
      </c>
      <c r="Y35" s="389"/>
      <c r="Z35" s="219">
        <f t="shared" si="29"/>
        <v>0</v>
      </c>
      <c r="AA35" s="389"/>
      <c r="AB35" s="219">
        <f t="shared" si="30"/>
        <v>0</v>
      </c>
      <c r="AC35" s="389"/>
      <c r="AD35" s="219">
        <f t="shared" si="31"/>
        <v>0</v>
      </c>
      <c r="AE35" s="389"/>
      <c r="AF35" s="219">
        <f t="shared" si="32"/>
        <v>0</v>
      </c>
      <c r="AG35" s="389"/>
      <c r="AH35" s="219">
        <f t="shared" si="33"/>
        <v>0</v>
      </c>
      <c r="AI35" s="389"/>
      <c r="AJ35" s="219">
        <f t="shared" si="34"/>
        <v>0</v>
      </c>
      <c r="AK35" s="389"/>
      <c r="AL35" s="219">
        <f t="shared" si="35"/>
        <v>0</v>
      </c>
      <c r="AM35" s="389"/>
      <c r="AN35" s="219">
        <f t="shared" si="36"/>
        <v>0</v>
      </c>
      <c r="AO35" s="389"/>
      <c r="AP35" s="219">
        <f t="shared" si="37"/>
        <v>0</v>
      </c>
      <c r="AQ35" s="389"/>
      <c r="AR35" s="219">
        <f t="shared" si="38"/>
        <v>0</v>
      </c>
      <c r="AS35" s="389"/>
      <c r="AT35" s="219">
        <f t="shared" si="39"/>
        <v>0</v>
      </c>
      <c r="AU35" s="389"/>
      <c r="AV35" s="219">
        <f t="shared" si="40"/>
        <v>0</v>
      </c>
      <c r="AW35" s="389"/>
      <c r="AX35" s="219">
        <f t="shared" si="41"/>
        <v>0</v>
      </c>
      <c r="AY35" s="389"/>
      <c r="AZ35" s="219">
        <f t="shared" si="42"/>
        <v>0</v>
      </c>
      <c r="BA35" s="389"/>
      <c r="BB35" s="219">
        <f t="shared" si="43"/>
        <v>0</v>
      </c>
      <c r="BC35" s="389"/>
      <c r="BD35" s="219">
        <f t="shared" si="44"/>
        <v>0</v>
      </c>
      <c r="BE35" s="389"/>
      <c r="BF35" s="219">
        <f t="shared" si="45"/>
        <v>0</v>
      </c>
      <c r="BG35" s="389"/>
      <c r="BH35" s="219">
        <f t="shared" si="46"/>
        <v>0</v>
      </c>
      <c r="BI35" s="389"/>
      <c r="BJ35" s="219">
        <f t="shared" si="47"/>
        <v>0</v>
      </c>
      <c r="BK35" s="389"/>
      <c r="BL35" s="219">
        <f t="shared" si="48"/>
        <v>0</v>
      </c>
      <c r="BM35" s="389"/>
      <c r="BN35" s="219">
        <f t="shared" si="49"/>
        <v>0</v>
      </c>
      <c r="BO35" s="389"/>
      <c r="BP35" s="219">
        <f t="shared" si="50"/>
        <v>0</v>
      </c>
      <c r="BQ35" s="389"/>
      <c r="BR35" s="219">
        <f t="shared" si="51"/>
        <v>0</v>
      </c>
      <c r="BS35" s="144">
        <f t="shared" si="52"/>
        <v>1</v>
      </c>
      <c r="BT35" s="219">
        <f t="shared" si="53"/>
        <v>0</v>
      </c>
      <c r="BU35" s="144">
        <f t="shared" si="54"/>
        <v>0</v>
      </c>
      <c r="BV35" s="219">
        <f t="shared" si="55"/>
        <v>0</v>
      </c>
      <c r="BW35" s="235" t="str">
        <f t="shared" si="56"/>
        <v/>
      </c>
    </row>
    <row r="36" spans="1:82" hidden="1">
      <c r="A36" s="90" t="s">
        <v>1</v>
      </c>
      <c r="B36" s="390"/>
      <c r="C36" s="391" t="s">
        <v>1</v>
      </c>
      <c r="D36" s="384" t="s">
        <v>210</v>
      </c>
      <c r="E36" s="385"/>
      <c r="F36" s="386"/>
      <c r="G36" s="387">
        <f t="shared" si="19"/>
        <v>0</v>
      </c>
      <c r="H36" s="388">
        <f t="shared" si="98"/>
        <v>0</v>
      </c>
      <c r="I36" s="389"/>
      <c r="J36" s="219">
        <f t="shared" si="23"/>
        <v>0</v>
      </c>
      <c r="K36" s="389"/>
      <c r="L36" s="219">
        <f t="shared" si="20"/>
        <v>0</v>
      </c>
      <c r="M36" s="389"/>
      <c r="N36" s="219">
        <f t="shared" si="21"/>
        <v>0</v>
      </c>
      <c r="O36" s="389"/>
      <c r="P36" s="219">
        <f t="shared" si="24"/>
        <v>0</v>
      </c>
      <c r="Q36" s="389"/>
      <c r="R36" s="219">
        <f t="shared" si="25"/>
        <v>0</v>
      </c>
      <c r="S36" s="389"/>
      <c r="T36" s="219">
        <f t="shared" si="26"/>
        <v>0</v>
      </c>
      <c r="U36" s="389"/>
      <c r="V36" s="219">
        <f t="shared" si="27"/>
        <v>0</v>
      </c>
      <c r="W36" s="389"/>
      <c r="X36" s="219">
        <f t="shared" si="28"/>
        <v>0</v>
      </c>
      <c r="Y36" s="389"/>
      <c r="Z36" s="219">
        <f t="shared" si="29"/>
        <v>0</v>
      </c>
      <c r="AA36" s="389"/>
      <c r="AB36" s="219">
        <f t="shared" si="30"/>
        <v>0</v>
      </c>
      <c r="AC36" s="389"/>
      <c r="AD36" s="219">
        <f t="shared" si="31"/>
        <v>0</v>
      </c>
      <c r="AE36" s="389"/>
      <c r="AF36" s="219">
        <f t="shared" si="32"/>
        <v>0</v>
      </c>
      <c r="AG36" s="389"/>
      <c r="AH36" s="219">
        <f t="shared" si="33"/>
        <v>0</v>
      </c>
      <c r="AI36" s="389"/>
      <c r="AJ36" s="219">
        <f t="shared" si="34"/>
        <v>0</v>
      </c>
      <c r="AK36" s="389"/>
      <c r="AL36" s="219">
        <f t="shared" si="35"/>
        <v>0</v>
      </c>
      <c r="AM36" s="389"/>
      <c r="AN36" s="219">
        <f t="shared" si="36"/>
        <v>0</v>
      </c>
      <c r="AO36" s="389"/>
      <c r="AP36" s="219">
        <f t="shared" si="37"/>
        <v>0</v>
      </c>
      <c r="AQ36" s="389"/>
      <c r="AR36" s="219">
        <f t="shared" si="38"/>
        <v>0</v>
      </c>
      <c r="AS36" s="389"/>
      <c r="AT36" s="219">
        <f t="shared" si="39"/>
        <v>0</v>
      </c>
      <c r="AU36" s="389"/>
      <c r="AV36" s="219">
        <f t="shared" si="40"/>
        <v>0</v>
      </c>
      <c r="AW36" s="389"/>
      <c r="AX36" s="219">
        <f t="shared" si="41"/>
        <v>0</v>
      </c>
      <c r="AY36" s="389"/>
      <c r="AZ36" s="219">
        <f t="shared" si="42"/>
        <v>0</v>
      </c>
      <c r="BA36" s="389"/>
      <c r="BB36" s="219">
        <f t="shared" si="43"/>
        <v>0</v>
      </c>
      <c r="BC36" s="389"/>
      <c r="BD36" s="219">
        <f t="shared" si="44"/>
        <v>0</v>
      </c>
      <c r="BE36" s="389"/>
      <c r="BF36" s="219">
        <f t="shared" si="45"/>
        <v>0</v>
      </c>
      <c r="BG36" s="389"/>
      <c r="BH36" s="219">
        <f t="shared" si="46"/>
        <v>0</v>
      </c>
      <c r="BI36" s="389"/>
      <c r="BJ36" s="219">
        <f t="shared" si="47"/>
        <v>0</v>
      </c>
      <c r="BK36" s="389"/>
      <c r="BL36" s="219">
        <f t="shared" si="48"/>
        <v>0</v>
      </c>
      <c r="BM36" s="389"/>
      <c r="BN36" s="219">
        <f t="shared" si="49"/>
        <v>0</v>
      </c>
      <c r="BO36" s="389"/>
      <c r="BP36" s="219">
        <f t="shared" si="50"/>
        <v>0</v>
      </c>
      <c r="BQ36" s="389"/>
      <c r="BR36" s="219">
        <f t="shared" si="51"/>
        <v>0</v>
      </c>
      <c r="BS36" s="144">
        <f t="shared" si="52"/>
        <v>1</v>
      </c>
      <c r="BT36" s="219">
        <f t="shared" si="53"/>
        <v>0</v>
      </c>
      <c r="BU36" s="144">
        <f t="shared" si="54"/>
        <v>0</v>
      </c>
      <c r="BV36" s="219">
        <f t="shared" si="55"/>
        <v>0</v>
      </c>
      <c r="BW36" s="235" t="str">
        <f t="shared" si="56"/>
        <v/>
      </c>
    </row>
    <row r="37" spans="1:82" hidden="1">
      <c r="A37" s="90" t="s">
        <v>1</v>
      </c>
      <c r="B37" s="390"/>
      <c r="C37" s="391" t="s">
        <v>1</v>
      </c>
      <c r="D37" s="384" t="s">
        <v>210</v>
      </c>
      <c r="E37" s="385"/>
      <c r="F37" s="386"/>
      <c r="G37" s="387">
        <f t="shared" si="19"/>
        <v>0</v>
      </c>
      <c r="H37" s="388">
        <f t="shared" si="98"/>
        <v>0</v>
      </c>
      <c r="I37" s="389"/>
      <c r="J37" s="219">
        <f t="shared" si="23"/>
        <v>0</v>
      </c>
      <c r="K37" s="389"/>
      <c r="L37" s="219">
        <f t="shared" si="20"/>
        <v>0</v>
      </c>
      <c r="M37" s="389"/>
      <c r="N37" s="219">
        <f t="shared" si="21"/>
        <v>0</v>
      </c>
      <c r="O37" s="389"/>
      <c r="P37" s="219">
        <f t="shared" si="24"/>
        <v>0</v>
      </c>
      <c r="Q37" s="389"/>
      <c r="R37" s="219">
        <f t="shared" si="25"/>
        <v>0</v>
      </c>
      <c r="S37" s="389"/>
      <c r="T37" s="219">
        <f t="shared" si="26"/>
        <v>0</v>
      </c>
      <c r="U37" s="389"/>
      <c r="V37" s="219">
        <f t="shared" si="27"/>
        <v>0</v>
      </c>
      <c r="W37" s="389"/>
      <c r="X37" s="219">
        <f t="shared" si="28"/>
        <v>0</v>
      </c>
      <c r="Y37" s="389"/>
      <c r="Z37" s="219">
        <f t="shared" si="29"/>
        <v>0</v>
      </c>
      <c r="AA37" s="389"/>
      <c r="AB37" s="219">
        <f t="shared" si="30"/>
        <v>0</v>
      </c>
      <c r="AC37" s="389"/>
      <c r="AD37" s="219">
        <f t="shared" si="31"/>
        <v>0</v>
      </c>
      <c r="AE37" s="389"/>
      <c r="AF37" s="219">
        <f t="shared" si="32"/>
        <v>0</v>
      </c>
      <c r="AG37" s="389"/>
      <c r="AH37" s="219">
        <f t="shared" si="33"/>
        <v>0</v>
      </c>
      <c r="AI37" s="389"/>
      <c r="AJ37" s="219">
        <f t="shared" si="34"/>
        <v>0</v>
      </c>
      <c r="AK37" s="389"/>
      <c r="AL37" s="219">
        <f t="shared" si="35"/>
        <v>0</v>
      </c>
      <c r="AM37" s="389"/>
      <c r="AN37" s="219">
        <f t="shared" si="36"/>
        <v>0</v>
      </c>
      <c r="AO37" s="389"/>
      <c r="AP37" s="219">
        <f t="shared" si="37"/>
        <v>0</v>
      </c>
      <c r="AQ37" s="389"/>
      <c r="AR37" s="219">
        <f t="shared" si="38"/>
        <v>0</v>
      </c>
      <c r="AS37" s="389"/>
      <c r="AT37" s="219">
        <f t="shared" si="39"/>
        <v>0</v>
      </c>
      <c r="AU37" s="389"/>
      <c r="AV37" s="219">
        <f t="shared" si="40"/>
        <v>0</v>
      </c>
      <c r="AW37" s="389"/>
      <c r="AX37" s="219">
        <f t="shared" si="41"/>
        <v>0</v>
      </c>
      <c r="AY37" s="389"/>
      <c r="AZ37" s="219">
        <f t="shared" si="42"/>
        <v>0</v>
      </c>
      <c r="BA37" s="389"/>
      <c r="BB37" s="219">
        <f t="shared" si="43"/>
        <v>0</v>
      </c>
      <c r="BC37" s="389"/>
      <c r="BD37" s="219">
        <f t="shared" si="44"/>
        <v>0</v>
      </c>
      <c r="BE37" s="389"/>
      <c r="BF37" s="219">
        <f t="shared" si="45"/>
        <v>0</v>
      </c>
      <c r="BG37" s="389"/>
      <c r="BH37" s="219">
        <f t="shared" si="46"/>
        <v>0</v>
      </c>
      <c r="BI37" s="389"/>
      <c r="BJ37" s="219">
        <f t="shared" si="47"/>
        <v>0</v>
      </c>
      <c r="BK37" s="389"/>
      <c r="BL37" s="219">
        <f t="shared" si="48"/>
        <v>0</v>
      </c>
      <c r="BM37" s="389"/>
      <c r="BN37" s="219">
        <f t="shared" si="49"/>
        <v>0</v>
      </c>
      <c r="BO37" s="389"/>
      <c r="BP37" s="219">
        <f t="shared" si="50"/>
        <v>0</v>
      </c>
      <c r="BQ37" s="389"/>
      <c r="BR37" s="219">
        <f t="shared" si="51"/>
        <v>0</v>
      </c>
      <c r="BS37" s="144">
        <f t="shared" si="52"/>
        <v>1</v>
      </c>
      <c r="BT37" s="219">
        <f t="shared" si="53"/>
        <v>0</v>
      </c>
      <c r="BU37" s="144">
        <f t="shared" si="54"/>
        <v>0</v>
      </c>
      <c r="BV37" s="219">
        <f t="shared" si="55"/>
        <v>0</v>
      </c>
      <c r="BW37" s="235" t="str">
        <f t="shared" si="56"/>
        <v/>
      </c>
    </row>
    <row r="38" spans="1:82" hidden="1">
      <c r="A38" s="90" t="s">
        <v>1</v>
      </c>
      <c r="B38" s="390"/>
      <c r="C38" s="391" t="s">
        <v>1</v>
      </c>
      <c r="D38" s="384" t="s">
        <v>210</v>
      </c>
      <c r="E38" s="385"/>
      <c r="F38" s="386"/>
      <c r="G38" s="387">
        <f t="shared" si="19"/>
        <v>0</v>
      </c>
      <c r="H38" s="388">
        <f t="shared" si="98"/>
        <v>0</v>
      </c>
      <c r="I38" s="389"/>
      <c r="J38" s="219">
        <f t="shared" si="23"/>
        <v>0</v>
      </c>
      <c r="K38" s="389"/>
      <c r="L38" s="219">
        <f t="shared" si="20"/>
        <v>0</v>
      </c>
      <c r="M38" s="389"/>
      <c r="N38" s="219">
        <f t="shared" si="21"/>
        <v>0</v>
      </c>
      <c r="O38" s="389"/>
      <c r="P38" s="219">
        <f t="shared" si="24"/>
        <v>0</v>
      </c>
      <c r="Q38" s="389"/>
      <c r="R38" s="219">
        <f t="shared" si="25"/>
        <v>0</v>
      </c>
      <c r="S38" s="389"/>
      <c r="T38" s="219">
        <f t="shared" si="26"/>
        <v>0</v>
      </c>
      <c r="U38" s="389"/>
      <c r="V38" s="219">
        <f t="shared" si="27"/>
        <v>0</v>
      </c>
      <c r="W38" s="389"/>
      <c r="X38" s="219">
        <f t="shared" si="28"/>
        <v>0</v>
      </c>
      <c r="Y38" s="389"/>
      <c r="Z38" s="219">
        <f t="shared" si="29"/>
        <v>0</v>
      </c>
      <c r="AA38" s="389"/>
      <c r="AB38" s="219">
        <f t="shared" si="30"/>
        <v>0</v>
      </c>
      <c r="AC38" s="389"/>
      <c r="AD38" s="219">
        <f t="shared" si="31"/>
        <v>0</v>
      </c>
      <c r="AE38" s="389"/>
      <c r="AF38" s="219">
        <f t="shared" si="32"/>
        <v>0</v>
      </c>
      <c r="AG38" s="389"/>
      <c r="AH38" s="219">
        <f t="shared" si="33"/>
        <v>0</v>
      </c>
      <c r="AI38" s="389"/>
      <c r="AJ38" s="219">
        <f t="shared" si="34"/>
        <v>0</v>
      </c>
      <c r="AK38" s="389"/>
      <c r="AL38" s="219">
        <f t="shared" si="35"/>
        <v>0</v>
      </c>
      <c r="AM38" s="389"/>
      <c r="AN38" s="219">
        <f t="shared" si="36"/>
        <v>0</v>
      </c>
      <c r="AO38" s="389"/>
      <c r="AP38" s="219">
        <f t="shared" si="37"/>
        <v>0</v>
      </c>
      <c r="AQ38" s="389"/>
      <c r="AR38" s="219">
        <f t="shared" si="38"/>
        <v>0</v>
      </c>
      <c r="AS38" s="389"/>
      <c r="AT38" s="219">
        <f t="shared" si="39"/>
        <v>0</v>
      </c>
      <c r="AU38" s="389"/>
      <c r="AV38" s="219">
        <f t="shared" si="40"/>
        <v>0</v>
      </c>
      <c r="AW38" s="389"/>
      <c r="AX38" s="219">
        <f t="shared" si="41"/>
        <v>0</v>
      </c>
      <c r="AY38" s="389"/>
      <c r="AZ38" s="219">
        <f t="shared" si="42"/>
        <v>0</v>
      </c>
      <c r="BA38" s="389"/>
      <c r="BB38" s="219">
        <f t="shared" si="43"/>
        <v>0</v>
      </c>
      <c r="BC38" s="389"/>
      <c r="BD38" s="219">
        <f t="shared" si="44"/>
        <v>0</v>
      </c>
      <c r="BE38" s="389"/>
      <c r="BF38" s="219">
        <f t="shared" si="45"/>
        <v>0</v>
      </c>
      <c r="BG38" s="389"/>
      <c r="BH38" s="219">
        <f t="shared" si="46"/>
        <v>0</v>
      </c>
      <c r="BI38" s="389"/>
      <c r="BJ38" s="219">
        <f t="shared" si="47"/>
        <v>0</v>
      </c>
      <c r="BK38" s="389"/>
      <c r="BL38" s="219">
        <f t="shared" si="48"/>
        <v>0</v>
      </c>
      <c r="BM38" s="389"/>
      <c r="BN38" s="219">
        <f t="shared" si="49"/>
        <v>0</v>
      </c>
      <c r="BO38" s="389"/>
      <c r="BP38" s="219">
        <f t="shared" si="50"/>
        <v>0</v>
      </c>
      <c r="BQ38" s="389"/>
      <c r="BR38" s="219">
        <f t="shared" si="51"/>
        <v>0</v>
      </c>
      <c r="BS38" s="144">
        <f t="shared" si="52"/>
        <v>1</v>
      </c>
      <c r="BT38" s="219">
        <f t="shared" si="53"/>
        <v>0</v>
      </c>
      <c r="BU38" s="144">
        <f t="shared" si="54"/>
        <v>0</v>
      </c>
      <c r="BV38" s="219">
        <f t="shared" si="55"/>
        <v>0</v>
      </c>
      <c r="BW38" s="235" t="str">
        <f t="shared" si="56"/>
        <v/>
      </c>
    </row>
    <row r="39" spans="1:82" hidden="1">
      <c r="A39" s="90" t="s">
        <v>1</v>
      </c>
      <c r="B39" s="390"/>
      <c r="C39" s="391" t="s">
        <v>1</v>
      </c>
      <c r="D39" s="384" t="s">
        <v>210</v>
      </c>
      <c r="E39" s="385"/>
      <c r="F39" s="386"/>
      <c r="G39" s="387">
        <f t="shared" si="19"/>
        <v>0</v>
      </c>
      <c r="H39" s="388">
        <f t="shared" si="98"/>
        <v>0</v>
      </c>
      <c r="I39" s="389"/>
      <c r="J39" s="219">
        <f t="shared" si="23"/>
        <v>0</v>
      </c>
      <c r="K39" s="389"/>
      <c r="L39" s="219">
        <f t="shared" si="20"/>
        <v>0</v>
      </c>
      <c r="M39" s="389"/>
      <c r="N39" s="219">
        <f t="shared" si="21"/>
        <v>0</v>
      </c>
      <c r="O39" s="389"/>
      <c r="P39" s="219">
        <f t="shared" si="24"/>
        <v>0</v>
      </c>
      <c r="Q39" s="389"/>
      <c r="R39" s="219">
        <f t="shared" si="25"/>
        <v>0</v>
      </c>
      <c r="S39" s="389"/>
      <c r="T39" s="219">
        <f t="shared" si="26"/>
        <v>0</v>
      </c>
      <c r="U39" s="389"/>
      <c r="V39" s="219">
        <f t="shared" si="27"/>
        <v>0</v>
      </c>
      <c r="W39" s="389"/>
      <c r="X39" s="219">
        <f t="shared" si="28"/>
        <v>0</v>
      </c>
      <c r="Y39" s="389"/>
      <c r="Z39" s="219">
        <f t="shared" si="29"/>
        <v>0</v>
      </c>
      <c r="AA39" s="389"/>
      <c r="AB39" s="219">
        <f t="shared" si="30"/>
        <v>0</v>
      </c>
      <c r="AC39" s="389"/>
      <c r="AD39" s="219">
        <f t="shared" si="31"/>
        <v>0</v>
      </c>
      <c r="AE39" s="389"/>
      <c r="AF39" s="219">
        <f t="shared" si="32"/>
        <v>0</v>
      </c>
      <c r="AG39" s="389"/>
      <c r="AH39" s="219">
        <f t="shared" si="33"/>
        <v>0</v>
      </c>
      <c r="AI39" s="389"/>
      <c r="AJ39" s="219">
        <f t="shared" si="34"/>
        <v>0</v>
      </c>
      <c r="AK39" s="389"/>
      <c r="AL39" s="219">
        <f t="shared" si="35"/>
        <v>0</v>
      </c>
      <c r="AM39" s="389"/>
      <c r="AN39" s="219">
        <f t="shared" si="36"/>
        <v>0</v>
      </c>
      <c r="AO39" s="389"/>
      <c r="AP39" s="219">
        <f t="shared" si="37"/>
        <v>0</v>
      </c>
      <c r="AQ39" s="389"/>
      <c r="AR39" s="219">
        <f t="shared" si="38"/>
        <v>0</v>
      </c>
      <c r="AS39" s="389"/>
      <c r="AT39" s="219">
        <f t="shared" si="39"/>
        <v>0</v>
      </c>
      <c r="AU39" s="389"/>
      <c r="AV39" s="219">
        <f t="shared" si="40"/>
        <v>0</v>
      </c>
      <c r="AW39" s="389"/>
      <c r="AX39" s="219">
        <f t="shared" si="41"/>
        <v>0</v>
      </c>
      <c r="AY39" s="389"/>
      <c r="AZ39" s="219">
        <f t="shared" si="42"/>
        <v>0</v>
      </c>
      <c r="BA39" s="389"/>
      <c r="BB39" s="219">
        <f t="shared" si="43"/>
        <v>0</v>
      </c>
      <c r="BC39" s="389"/>
      <c r="BD39" s="219">
        <f t="shared" si="44"/>
        <v>0</v>
      </c>
      <c r="BE39" s="389"/>
      <c r="BF39" s="219">
        <f t="shared" si="45"/>
        <v>0</v>
      </c>
      <c r="BG39" s="389"/>
      <c r="BH39" s="219">
        <f t="shared" si="46"/>
        <v>0</v>
      </c>
      <c r="BI39" s="389"/>
      <c r="BJ39" s="219">
        <f t="shared" si="47"/>
        <v>0</v>
      </c>
      <c r="BK39" s="389"/>
      <c r="BL39" s="219">
        <f t="shared" si="48"/>
        <v>0</v>
      </c>
      <c r="BM39" s="389"/>
      <c r="BN39" s="219">
        <f t="shared" si="49"/>
        <v>0</v>
      </c>
      <c r="BO39" s="389"/>
      <c r="BP39" s="219">
        <f t="shared" si="50"/>
        <v>0</v>
      </c>
      <c r="BQ39" s="389"/>
      <c r="BR39" s="219">
        <f t="shared" si="51"/>
        <v>0</v>
      </c>
      <c r="BS39" s="144">
        <f t="shared" si="52"/>
        <v>1</v>
      </c>
      <c r="BT39" s="219">
        <f t="shared" si="53"/>
        <v>0</v>
      </c>
      <c r="BU39" s="144">
        <f t="shared" si="54"/>
        <v>0</v>
      </c>
      <c r="BV39" s="219">
        <f t="shared" si="55"/>
        <v>0</v>
      </c>
      <c r="BW39" s="235" t="str">
        <f t="shared" si="56"/>
        <v/>
      </c>
    </row>
    <row r="40" spans="1:82" hidden="1">
      <c r="A40" s="90" t="s">
        <v>1</v>
      </c>
      <c r="B40" s="390"/>
      <c r="C40" s="391" t="s">
        <v>1</v>
      </c>
      <c r="D40" s="384" t="s">
        <v>210</v>
      </c>
      <c r="E40" s="385"/>
      <c r="F40" s="386"/>
      <c r="G40" s="387">
        <f t="shared" si="19"/>
        <v>0</v>
      </c>
      <c r="H40" s="388">
        <f t="shared" si="98"/>
        <v>0</v>
      </c>
      <c r="I40" s="389"/>
      <c r="J40" s="219">
        <f t="shared" si="23"/>
        <v>0</v>
      </c>
      <c r="K40" s="389"/>
      <c r="L40" s="219">
        <f t="shared" si="20"/>
        <v>0</v>
      </c>
      <c r="M40" s="389"/>
      <c r="N40" s="219">
        <f t="shared" si="21"/>
        <v>0</v>
      </c>
      <c r="O40" s="389"/>
      <c r="P40" s="219">
        <f t="shared" si="24"/>
        <v>0</v>
      </c>
      <c r="Q40" s="389"/>
      <c r="R40" s="219">
        <f t="shared" si="25"/>
        <v>0</v>
      </c>
      <c r="S40" s="389"/>
      <c r="T40" s="219">
        <f t="shared" si="26"/>
        <v>0</v>
      </c>
      <c r="U40" s="389"/>
      <c r="V40" s="219">
        <f t="shared" si="27"/>
        <v>0</v>
      </c>
      <c r="W40" s="389"/>
      <c r="X40" s="219">
        <f t="shared" si="28"/>
        <v>0</v>
      </c>
      <c r="Y40" s="389"/>
      <c r="Z40" s="219">
        <f t="shared" si="29"/>
        <v>0</v>
      </c>
      <c r="AA40" s="389"/>
      <c r="AB40" s="219">
        <f t="shared" si="30"/>
        <v>0</v>
      </c>
      <c r="AC40" s="389"/>
      <c r="AD40" s="219">
        <f t="shared" si="31"/>
        <v>0</v>
      </c>
      <c r="AE40" s="389"/>
      <c r="AF40" s="219">
        <f t="shared" si="32"/>
        <v>0</v>
      </c>
      <c r="AG40" s="389"/>
      <c r="AH40" s="219">
        <f t="shared" si="33"/>
        <v>0</v>
      </c>
      <c r="AI40" s="389"/>
      <c r="AJ40" s="219">
        <f t="shared" si="34"/>
        <v>0</v>
      </c>
      <c r="AK40" s="389"/>
      <c r="AL40" s="219">
        <f t="shared" si="35"/>
        <v>0</v>
      </c>
      <c r="AM40" s="389"/>
      <c r="AN40" s="219">
        <f t="shared" si="36"/>
        <v>0</v>
      </c>
      <c r="AO40" s="389"/>
      <c r="AP40" s="219">
        <f t="shared" si="37"/>
        <v>0</v>
      </c>
      <c r="AQ40" s="389"/>
      <c r="AR40" s="219">
        <f t="shared" si="38"/>
        <v>0</v>
      </c>
      <c r="AS40" s="389"/>
      <c r="AT40" s="219">
        <f t="shared" si="39"/>
        <v>0</v>
      </c>
      <c r="AU40" s="389"/>
      <c r="AV40" s="219">
        <f t="shared" si="40"/>
        <v>0</v>
      </c>
      <c r="AW40" s="389"/>
      <c r="AX40" s="219">
        <f t="shared" si="41"/>
        <v>0</v>
      </c>
      <c r="AY40" s="389"/>
      <c r="AZ40" s="219">
        <f t="shared" si="42"/>
        <v>0</v>
      </c>
      <c r="BA40" s="389"/>
      <c r="BB40" s="219">
        <f t="shared" si="43"/>
        <v>0</v>
      </c>
      <c r="BC40" s="389"/>
      <c r="BD40" s="219">
        <f t="shared" si="44"/>
        <v>0</v>
      </c>
      <c r="BE40" s="389"/>
      <c r="BF40" s="219">
        <f t="shared" si="45"/>
        <v>0</v>
      </c>
      <c r="BG40" s="389"/>
      <c r="BH40" s="219">
        <f t="shared" si="46"/>
        <v>0</v>
      </c>
      <c r="BI40" s="389"/>
      <c r="BJ40" s="219">
        <f t="shared" si="47"/>
        <v>0</v>
      </c>
      <c r="BK40" s="389"/>
      <c r="BL40" s="219">
        <f t="shared" si="48"/>
        <v>0</v>
      </c>
      <c r="BM40" s="389"/>
      <c r="BN40" s="219">
        <f t="shared" si="49"/>
        <v>0</v>
      </c>
      <c r="BO40" s="389"/>
      <c r="BP40" s="219">
        <f t="shared" si="50"/>
        <v>0</v>
      </c>
      <c r="BQ40" s="389"/>
      <c r="BR40" s="219">
        <f t="shared" si="51"/>
        <v>0</v>
      </c>
      <c r="BS40" s="144">
        <f t="shared" si="52"/>
        <v>1</v>
      </c>
      <c r="BT40" s="219">
        <f t="shared" si="53"/>
        <v>0</v>
      </c>
      <c r="BU40" s="144">
        <f t="shared" si="54"/>
        <v>0</v>
      </c>
      <c r="BV40" s="219">
        <f t="shared" si="55"/>
        <v>0</v>
      </c>
      <c r="BW40" s="235" t="str">
        <f t="shared" si="56"/>
        <v/>
      </c>
    </row>
    <row r="41" spans="1:82" hidden="1">
      <c r="A41" s="90" t="s">
        <v>1</v>
      </c>
      <c r="B41" s="390"/>
      <c r="C41" s="391" t="s">
        <v>1</v>
      </c>
      <c r="D41" s="384" t="s">
        <v>210</v>
      </c>
      <c r="E41" s="385"/>
      <c r="F41" s="386"/>
      <c r="G41" s="387">
        <f t="shared" si="19"/>
        <v>0</v>
      </c>
      <c r="H41" s="219">
        <f t="shared" si="98"/>
        <v>0</v>
      </c>
      <c r="I41" s="389"/>
      <c r="J41" s="219">
        <f t="shared" si="23"/>
        <v>0</v>
      </c>
      <c r="K41" s="389"/>
      <c r="L41" s="219">
        <f t="shared" si="20"/>
        <v>0</v>
      </c>
      <c r="M41" s="389"/>
      <c r="N41" s="219">
        <f t="shared" si="21"/>
        <v>0</v>
      </c>
      <c r="O41" s="389"/>
      <c r="P41" s="219">
        <f t="shared" si="24"/>
        <v>0</v>
      </c>
      <c r="Q41" s="389"/>
      <c r="R41" s="219">
        <f t="shared" si="25"/>
        <v>0</v>
      </c>
      <c r="S41" s="389"/>
      <c r="T41" s="219">
        <f t="shared" si="26"/>
        <v>0</v>
      </c>
      <c r="U41" s="389"/>
      <c r="V41" s="219">
        <f t="shared" si="27"/>
        <v>0</v>
      </c>
      <c r="W41" s="389"/>
      <c r="X41" s="219">
        <f t="shared" si="28"/>
        <v>0</v>
      </c>
      <c r="Y41" s="389"/>
      <c r="Z41" s="219">
        <f t="shared" si="29"/>
        <v>0</v>
      </c>
      <c r="AA41" s="389"/>
      <c r="AB41" s="219">
        <f t="shared" si="30"/>
        <v>0</v>
      </c>
      <c r="AC41" s="389"/>
      <c r="AD41" s="219">
        <f t="shared" si="31"/>
        <v>0</v>
      </c>
      <c r="AE41" s="389"/>
      <c r="AF41" s="219">
        <f t="shared" si="32"/>
        <v>0</v>
      </c>
      <c r="AG41" s="389"/>
      <c r="AH41" s="219">
        <f t="shared" si="33"/>
        <v>0</v>
      </c>
      <c r="AI41" s="389"/>
      <c r="AJ41" s="219">
        <f t="shared" si="34"/>
        <v>0</v>
      </c>
      <c r="AK41" s="389"/>
      <c r="AL41" s="219">
        <f t="shared" si="35"/>
        <v>0</v>
      </c>
      <c r="AM41" s="389"/>
      <c r="AN41" s="219">
        <f t="shared" si="36"/>
        <v>0</v>
      </c>
      <c r="AO41" s="389"/>
      <c r="AP41" s="219">
        <f t="shared" si="37"/>
        <v>0</v>
      </c>
      <c r="AQ41" s="389"/>
      <c r="AR41" s="219">
        <f t="shared" si="38"/>
        <v>0</v>
      </c>
      <c r="AS41" s="389"/>
      <c r="AT41" s="219">
        <f t="shared" si="39"/>
        <v>0</v>
      </c>
      <c r="AU41" s="389"/>
      <c r="AV41" s="219">
        <f t="shared" si="40"/>
        <v>0</v>
      </c>
      <c r="AW41" s="389"/>
      <c r="AX41" s="219">
        <f t="shared" si="41"/>
        <v>0</v>
      </c>
      <c r="AY41" s="389"/>
      <c r="AZ41" s="219">
        <f t="shared" si="42"/>
        <v>0</v>
      </c>
      <c r="BA41" s="389"/>
      <c r="BB41" s="219">
        <f t="shared" si="43"/>
        <v>0</v>
      </c>
      <c r="BC41" s="389"/>
      <c r="BD41" s="219">
        <f t="shared" si="44"/>
        <v>0</v>
      </c>
      <c r="BE41" s="389"/>
      <c r="BF41" s="219">
        <f t="shared" si="45"/>
        <v>0</v>
      </c>
      <c r="BG41" s="389"/>
      <c r="BH41" s="219">
        <f t="shared" si="46"/>
        <v>0</v>
      </c>
      <c r="BI41" s="389"/>
      <c r="BJ41" s="219">
        <f t="shared" si="47"/>
        <v>0</v>
      </c>
      <c r="BK41" s="389"/>
      <c r="BL41" s="219">
        <f t="shared" si="48"/>
        <v>0</v>
      </c>
      <c r="BM41" s="389"/>
      <c r="BN41" s="219">
        <f t="shared" si="49"/>
        <v>0</v>
      </c>
      <c r="BO41" s="389"/>
      <c r="BP41" s="219">
        <f t="shared" si="50"/>
        <v>0</v>
      </c>
      <c r="BQ41" s="389"/>
      <c r="BR41" s="219">
        <f t="shared" si="51"/>
        <v>0</v>
      </c>
      <c r="BS41" s="144">
        <f t="shared" si="52"/>
        <v>1</v>
      </c>
      <c r="BT41" s="219">
        <f t="shared" si="53"/>
        <v>0</v>
      </c>
      <c r="BU41" s="144">
        <f t="shared" si="54"/>
        <v>0</v>
      </c>
      <c r="BV41" s="219">
        <f t="shared" si="55"/>
        <v>0</v>
      </c>
      <c r="BW41" s="235" t="str">
        <f t="shared" si="56"/>
        <v/>
      </c>
    </row>
    <row r="42" spans="1:82" hidden="1">
      <c r="A42" s="90" t="s">
        <v>1</v>
      </c>
      <c r="B42" s="390"/>
      <c r="C42" s="391" t="s">
        <v>1</v>
      </c>
      <c r="D42" s="392"/>
      <c r="E42" s="393"/>
      <c r="F42" s="394"/>
      <c r="G42" s="387">
        <f t="shared" si="19"/>
        <v>0</v>
      </c>
      <c r="H42" s="219">
        <f t="shared" si="98"/>
        <v>0</v>
      </c>
      <c r="I42" s="389"/>
      <c r="J42" s="219">
        <f t="shared" si="23"/>
        <v>0</v>
      </c>
      <c r="K42" s="389"/>
      <c r="L42" s="219">
        <f t="shared" si="20"/>
        <v>0</v>
      </c>
      <c r="M42" s="389"/>
      <c r="N42" s="219">
        <f t="shared" si="21"/>
        <v>0</v>
      </c>
      <c r="O42" s="389"/>
      <c r="P42" s="219">
        <f t="shared" si="24"/>
        <v>0</v>
      </c>
      <c r="Q42" s="389"/>
      <c r="R42" s="219">
        <f t="shared" si="25"/>
        <v>0</v>
      </c>
      <c r="S42" s="389"/>
      <c r="T42" s="219">
        <f t="shared" si="26"/>
        <v>0</v>
      </c>
      <c r="U42" s="389"/>
      <c r="V42" s="219">
        <f t="shared" si="27"/>
        <v>0</v>
      </c>
      <c r="W42" s="389"/>
      <c r="X42" s="219">
        <f t="shared" si="28"/>
        <v>0</v>
      </c>
      <c r="Y42" s="389"/>
      <c r="Z42" s="219">
        <f t="shared" si="29"/>
        <v>0</v>
      </c>
      <c r="AA42" s="389"/>
      <c r="AB42" s="219">
        <f t="shared" si="30"/>
        <v>0</v>
      </c>
      <c r="AC42" s="389"/>
      <c r="AD42" s="219">
        <f t="shared" si="31"/>
        <v>0</v>
      </c>
      <c r="AE42" s="389"/>
      <c r="AF42" s="219">
        <f t="shared" si="32"/>
        <v>0</v>
      </c>
      <c r="AG42" s="389"/>
      <c r="AH42" s="219">
        <f t="shared" si="33"/>
        <v>0</v>
      </c>
      <c r="AI42" s="389"/>
      <c r="AJ42" s="219">
        <f t="shared" si="34"/>
        <v>0</v>
      </c>
      <c r="AK42" s="389"/>
      <c r="AL42" s="219">
        <f t="shared" si="35"/>
        <v>0</v>
      </c>
      <c r="AM42" s="389"/>
      <c r="AN42" s="219">
        <f t="shared" si="36"/>
        <v>0</v>
      </c>
      <c r="AO42" s="389"/>
      <c r="AP42" s="219">
        <f t="shared" si="37"/>
        <v>0</v>
      </c>
      <c r="AQ42" s="389"/>
      <c r="AR42" s="219">
        <f t="shared" si="38"/>
        <v>0</v>
      </c>
      <c r="AS42" s="389"/>
      <c r="AT42" s="219">
        <f t="shared" si="39"/>
        <v>0</v>
      </c>
      <c r="AU42" s="389"/>
      <c r="AV42" s="219">
        <f t="shared" si="40"/>
        <v>0</v>
      </c>
      <c r="AW42" s="389"/>
      <c r="AX42" s="219">
        <f t="shared" si="41"/>
        <v>0</v>
      </c>
      <c r="AY42" s="389"/>
      <c r="AZ42" s="219">
        <f t="shared" si="42"/>
        <v>0</v>
      </c>
      <c r="BA42" s="389"/>
      <c r="BB42" s="219">
        <f t="shared" si="43"/>
        <v>0</v>
      </c>
      <c r="BC42" s="389"/>
      <c r="BD42" s="219">
        <f t="shared" si="44"/>
        <v>0</v>
      </c>
      <c r="BE42" s="389"/>
      <c r="BF42" s="219">
        <f t="shared" si="45"/>
        <v>0</v>
      </c>
      <c r="BG42" s="389"/>
      <c r="BH42" s="219">
        <f t="shared" si="46"/>
        <v>0</v>
      </c>
      <c r="BI42" s="389"/>
      <c r="BJ42" s="219">
        <f t="shared" si="47"/>
        <v>0</v>
      </c>
      <c r="BK42" s="389"/>
      <c r="BL42" s="219">
        <f t="shared" si="48"/>
        <v>0</v>
      </c>
      <c r="BM42" s="389"/>
      <c r="BN42" s="219">
        <f t="shared" si="49"/>
        <v>0</v>
      </c>
      <c r="BO42" s="389"/>
      <c r="BP42" s="219">
        <f t="shared" si="50"/>
        <v>0</v>
      </c>
      <c r="BQ42" s="389"/>
      <c r="BR42" s="219">
        <f t="shared" si="51"/>
        <v>0</v>
      </c>
      <c r="BS42" s="144">
        <f t="shared" si="52"/>
        <v>1</v>
      </c>
      <c r="BT42" s="219">
        <f t="shared" si="53"/>
        <v>0</v>
      </c>
      <c r="BU42" s="144">
        <f t="shared" si="54"/>
        <v>0</v>
      </c>
      <c r="BV42" s="219">
        <f t="shared" si="55"/>
        <v>0</v>
      </c>
      <c r="BW42" s="235" t="str">
        <f t="shared" si="56"/>
        <v/>
      </c>
    </row>
    <row r="43" spans="1:82">
      <c r="A43" s="166"/>
      <c r="B43" s="395"/>
      <c r="C43" s="396"/>
      <c r="D43" s="396"/>
      <c r="E43" s="397"/>
      <c r="F43" s="398"/>
      <c r="G43" s="399"/>
      <c r="H43" s="222"/>
      <c r="I43" s="316"/>
      <c r="J43" s="222"/>
      <c r="K43" s="316"/>
      <c r="L43" s="222"/>
      <c r="M43" s="316"/>
      <c r="N43" s="222"/>
      <c r="O43" s="316"/>
      <c r="P43" s="222"/>
      <c r="Q43" s="316"/>
      <c r="R43" s="222"/>
      <c r="S43" s="316"/>
      <c r="T43" s="222"/>
      <c r="U43" s="316"/>
      <c r="V43" s="222"/>
      <c r="W43" s="316"/>
      <c r="X43" s="222"/>
      <c r="Y43" s="316"/>
      <c r="Z43" s="222"/>
      <c r="AA43" s="316"/>
      <c r="AB43" s="222"/>
      <c r="AC43" s="316"/>
      <c r="AD43" s="222"/>
      <c r="AE43" s="316"/>
      <c r="AF43" s="222"/>
      <c r="AG43" s="316"/>
      <c r="AH43" s="222"/>
      <c r="AI43" s="316"/>
      <c r="AJ43" s="222"/>
      <c r="AK43" s="316"/>
      <c r="AL43" s="222"/>
      <c r="AM43" s="316"/>
      <c r="AN43" s="222"/>
      <c r="AO43" s="316"/>
      <c r="AP43" s="222"/>
      <c r="AQ43" s="316"/>
      <c r="AR43" s="222"/>
      <c r="AS43" s="316"/>
      <c r="AT43" s="222"/>
      <c r="AU43" s="316"/>
      <c r="AV43" s="222"/>
      <c r="AW43" s="316"/>
      <c r="AX43" s="222"/>
      <c r="AY43" s="316"/>
      <c r="AZ43" s="222"/>
      <c r="BA43" s="316"/>
      <c r="BB43" s="222"/>
      <c r="BC43" s="316"/>
      <c r="BD43" s="222"/>
      <c r="BE43" s="316"/>
      <c r="BF43" s="222"/>
      <c r="BG43" s="316"/>
      <c r="BH43" s="222"/>
      <c r="BI43" s="316"/>
      <c r="BJ43" s="222"/>
      <c r="BK43" s="316"/>
      <c r="BL43" s="222"/>
      <c r="BM43" s="316"/>
      <c r="BN43" s="222"/>
      <c r="BO43" s="316"/>
      <c r="BP43" s="222"/>
      <c r="BQ43" s="316"/>
      <c r="BR43" s="222"/>
      <c r="BS43" s="400"/>
      <c r="BT43" s="222"/>
      <c r="BU43" s="400"/>
      <c r="BV43" s="222"/>
      <c r="BW43" s="166"/>
      <c r="BX43" s="166"/>
      <c r="BY43" s="166"/>
      <c r="BZ43" s="166"/>
      <c r="CA43" s="166"/>
      <c r="CB43" s="14"/>
      <c r="CC43" s="14"/>
      <c r="CD43" s="14"/>
    </row>
    <row r="44" spans="1:82" s="150" customFormat="1" ht="15" thickBot="1">
      <c r="A44" s="401" t="s">
        <v>228</v>
      </c>
      <c r="B44" s="370"/>
      <c r="C44" s="370"/>
      <c r="D44" s="370"/>
      <c r="E44" s="332">
        <f>SUM(E11:E42)</f>
        <v>0</v>
      </c>
      <c r="F44" s="402">
        <f>SUM(F11:F42)</f>
        <v>0</v>
      </c>
      <c r="G44" s="332">
        <f>SUM(G11:G42)</f>
        <v>0</v>
      </c>
      <c r="H44" s="403">
        <f>SUM(H11:H42)</f>
        <v>0</v>
      </c>
      <c r="I44" s="404" t="e">
        <f>J44/$BV$44</f>
        <v>#DIV/0!</v>
      </c>
      <c r="J44" s="332">
        <f>SUM(J11:J42)</f>
        <v>0</v>
      </c>
      <c r="K44" s="404" t="e">
        <f>L44/$BV$44</f>
        <v>#DIV/0!</v>
      </c>
      <c r="L44" s="332">
        <f>SUM(L11:L42)</f>
        <v>0</v>
      </c>
      <c r="M44" s="404" t="e">
        <f>N44/$BV$44</f>
        <v>#DIV/0!</v>
      </c>
      <c r="N44" s="332">
        <f>SUM(N11:N42)</f>
        <v>0</v>
      </c>
      <c r="O44" s="404" t="e">
        <f>P44/$BV$44</f>
        <v>#DIV/0!</v>
      </c>
      <c r="P44" s="332">
        <f>SUM(P11:P42)</f>
        <v>0</v>
      </c>
      <c r="Q44" s="404" t="e">
        <f>R44/$BV$44</f>
        <v>#DIV/0!</v>
      </c>
      <c r="R44" s="332">
        <f>SUM(R11:R42)</f>
        <v>0</v>
      </c>
      <c r="S44" s="404" t="e">
        <f>T44/$BV$44</f>
        <v>#DIV/0!</v>
      </c>
      <c r="T44" s="332">
        <f>SUM(T11:T42)</f>
        <v>0</v>
      </c>
      <c r="U44" s="404" t="e">
        <f>V44/$BV$44</f>
        <v>#DIV/0!</v>
      </c>
      <c r="V44" s="332">
        <f>SUM(V11:V42)</f>
        <v>0</v>
      </c>
      <c r="W44" s="404" t="e">
        <f>X44/$BV$44</f>
        <v>#DIV/0!</v>
      </c>
      <c r="X44" s="332">
        <f>SUM(X11:X42)</f>
        <v>0</v>
      </c>
      <c r="Y44" s="404" t="e">
        <f>Z44/$BV$44</f>
        <v>#DIV/0!</v>
      </c>
      <c r="Z44" s="332">
        <f>SUM(Z11:Z42)</f>
        <v>0</v>
      </c>
      <c r="AA44" s="404" t="e">
        <f>AB44/$BV$44</f>
        <v>#DIV/0!</v>
      </c>
      <c r="AB44" s="332">
        <f>SUM(AB11:AB42)</f>
        <v>0</v>
      </c>
      <c r="AC44" s="404" t="e">
        <f>AD44/$BV$44</f>
        <v>#DIV/0!</v>
      </c>
      <c r="AD44" s="332">
        <f>SUM(AD11:AD42)</f>
        <v>0</v>
      </c>
      <c r="AE44" s="404" t="e">
        <f>AF44/$BV$44</f>
        <v>#DIV/0!</v>
      </c>
      <c r="AF44" s="332">
        <f>SUM(AF11:AF42)</f>
        <v>0</v>
      </c>
      <c r="AG44" s="404" t="e">
        <f>AH44/$BV$44</f>
        <v>#DIV/0!</v>
      </c>
      <c r="AH44" s="332">
        <f>SUM(AH11:AH42)</f>
        <v>0</v>
      </c>
      <c r="AI44" s="404" t="e">
        <f>AJ44/$BV$44</f>
        <v>#DIV/0!</v>
      </c>
      <c r="AJ44" s="332">
        <f>SUM(AJ11:AJ42)</f>
        <v>0</v>
      </c>
      <c r="AK44" s="404" t="e">
        <f>AL44/$BV$44</f>
        <v>#DIV/0!</v>
      </c>
      <c r="AL44" s="332">
        <f>SUM(AL11:AL42)</f>
        <v>0</v>
      </c>
      <c r="AM44" s="404" t="e">
        <f>AN44/$BV$44</f>
        <v>#DIV/0!</v>
      </c>
      <c r="AN44" s="332">
        <f>SUM(AN11:AN42)</f>
        <v>0</v>
      </c>
      <c r="AO44" s="404" t="e">
        <f>AP44/$BV$44</f>
        <v>#DIV/0!</v>
      </c>
      <c r="AP44" s="332">
        <f>SUM(AP11:AP42)</f>
        <v>0</v>
      </c>
      <c r="AQ44" s="404" t="e">
        <f>AR44/$BV$44</f>
        <v>#DIV/0!</v>
      </c>
      <c r="AR44" s="332">
        <f>SUM(AR11:AR42)</f>
        <v>0</v>
      </c>
      <c r="AS44" s="404" t="e">
        <f>AT44/$BV$44</f>
        <v>#DIV/0!</v>
      </c>
      <c r="AT44" s="332">
        <f>SUM(AT11:AT42)</f>
        <v>0</v>
      </c>
      <c r="AU44" s="404" t="e">
        <f>AV44/$BV$44</f>
        <v>#DIV/0!</v>
      </c>
      <c r="AV44" s="332">
        <f>SUM(AV11:AV42)</f>
        <v>0</v>
      </c>
      <c r="AW44" s="404" t="e">
        <f>AX44/$BV$44</f>
        <v>#DIV/0!</v>
      </c>
      <c r="AX44" s="332">
        <f>SUM(AX11:AX42)</f>
        <v>0</v>
      </c>
      <c r="AY44" s="404" t="e">
        <f>AZ44/$BV$44</f>
        <v>#DIV/0!</v>
      </c>
      <c r="AZ44" s="332">
        <f>SUM(AZ11:AZ42)</f>
        <v>0</v>
      </c>
      <c r="BA44" s="404" t="e">
        <f>BB44/$BV$44</f>
        <v>#DIV/0!</v>
      </c>
      <c r="BB44" s="332">
        <f>SUM(BB11:BB42)</f>
        <v>0</v>
      </c>
      <c r="BC44" s="404" t="e">
        <f>BD44/$BV$44</f>
        <v>#DIV/0!</v>
      </c>
      <c r="BD44" s="332">
        <f>SUM(BD11:BD42)</f>
        <v>0</v>
      </c>
      <c r="BE44" s="404" t="e">
        <f>BF44/$BV$44</f>
        <v>#DIV/0!</v>
      </c>
      <c r="BF44" s="332">
        <f>SUM(BF11:BF42)</f>
        <v>0</v>
      </c>
      <c r="BG44" s="404" t="e">
        <f>BH44/$BV$44</f>
        <v>#DIV/0!</v>
      </c>
      <c r="BH44" s="332">
        <f>SUM(BH11:BH42)</f>
        <v>0</v>
      </c>
      <c r="BI44" s="404" t="e">
        <f>BJ44/$BV$44</f>
        <v>#DIV/0!</v>
      </c>
      <c r="BJ44" s="332">
        <f>SUM(BJ11:BJ42)</f>
        <v>0</v>
      </c>
      <c r="BK44" s="404" t="e">
        <f>BL44/$BV$44</f>
        <v>#DIV/0!</v>
      </c>
      <c r="BL44" s="332">
        <f>SUM(BL11:BL42)</f>
        <v>0</v>
      </c>
      <c r="BM44" s="404" t="e">
        <f>BN44/$BV$44</f>
        <v>#DIV/0!</v>
      </c>
      <c r="BN44" s="332">
        <f>SUM(BN11:BN42)</f>
        <v>0</v>
      </c>
      <c r="BO44" s="404" t="e">
        <f>BP44/$BV$44</f>
        <v>#DIV/0!</v>
      </c>
      <c r="BP44" s="332">
        <f>SUM(BP11:BP42)</f>
        <v>0</v>
      </c>
      <c r="BQ44" s="404" t="e">
        <f>BR44/$BV$44</f>
        <v>#DIV/0!</v>
      </c>
      <c r="BR44" s="332">
        <f>SUM(BR11:BR42)</f>
        <v>0</v>
      </c>
      <c r="BS44" s="404" t="e">
        <f>BT44/$BV$44</f>
        <v>#DIV/0!</v>
      </c>
      <c r="BT44" s="332">
        <f>SUM(BT11:BT42)</f>
        <v>0</v>
      </c>
      <c r="BU44" s="404" t="e">
        <f>BV44/$BV$44</f>
        <v>#DIV/0!</v>
      </c>
      <c r="BV44" s="403">
        <f>SUM(BV11:BV42)</f>
        <v>0</v>
      </c>
      <c r="BW44" s="235" t="str">
        <f t="shared" si="56"/>
        <v/>
      </c>
      <c r="BX44" s="242"/>
      <c r="BY44" s="242"/>
      <c r="BZ44" s="242"/>
      <c r="CA44" s="242"/>
    </row>
    <row r="45" spans="1:82" s="150" customFormat="1" ht="15" thickTop="1">
      <c r="A45" s="11"/>
      <c r="B45" s="360"/>
      <c r="C45" s="360"/>
      <c r="D45" s="360"/>
      <c r="E45" s="11"/>
      <c r="F45" s="405"/>
      <c r="G45" s="11"/>
      <c r="H45" s="11"/>
      <c r="I45" s="314"/>
      <c r="J45" s="11"/>
      <c r="K45" s="314"/>
      <c r="L45" s="11"/>
      <c r="M45" s="314"/>
      <c r="N45" s="11"/>
      <c r="O45" s="314"/>
      <c r="P45" s="11"/>
      <c r="Q45" s="314"/>
      <c r="R45" s="11"/>
      <c r="S45" s="314"/>
      <c r="T45" s="11"/>
      <c r="U45" s="314"/>
      <c r="V45" s="11"/>
      <c r="W45" s="314"/>
      <c r="X45" s="11"/>
      <c r="Y45" s="314"/>
      <c r="Z45" s="11"/>
      <c r="AA45" s="314"/>
      <c r="AB45" s="11"/>
      <c r="AC45" s="314"/>
      <c r="AD45" s="11"/>
      <c r="AE45" s="314"/>
      <c r="AF45" s="11"/>
      <c r="AG45" s="314"/>
      <c r="AH45" s="11"/>
      <c r="AI45" s="314"/>
      <c r="AJ45" s="11"/>
      <c r="AK45" s="314"/>
      <c r="AL45" s="11"/>
      <c r="AM45" s="314"/>
      <c r="AN45" s="11"/>
      <c r="AO45" s="314"/>
      <c r="AP45" s="11"/>
      <c r="AQ45" s="314"/>
      <c r="AR45" s="11"/>
      <c r="AS45" s="314"/>
      <c r="AT45" s="11"/>
      <c r="AU45" s="314"/>
      <c r="AV45" s="11"/>
      <c r="AW45" s="314"/>
      <c r="AX45" s="11"/>
      <c r="AY45" s="314"/>
      <c r="AZ45" s="11"/>
      <c r="BA45" s="314"/>
      <c r="BB45" s="11"/>
      <c r="BC45" s="314"/>
      <c r="BD45" s="11"/>
      <c r="BE45" s="314"/>
      <c r="BF45" s="11"/>
      <c r="BG45" s="314"/>
      <c r="BH45" s="11"/>
      <c r="BI45" s="314"/>
      <c r="BJ45" s="11"/>
      <c r="BK45" s="314"/>
      <c r="BL45" s="11"/>
      <c r="BM45" s="314"/>
      <c r="BN45" s="11"/>
      <c r="BO45" s="314"/>
      <c r="BP45" s="11"/>
      <c r="BQ45" s="314"/>
      <c r="BR45" s="11"/>
      <c r="BS45" s="321"/>
      <c r="BT45" s="406"/>
      <c r="BU45" s="318"/>
      <c r="BV45" s="5"/>
      <c r="BW45" s="242"/>
      <c r="BX45" s="242"/>
      <c r="BY45" s="242"/>
      <c r="BZ45" s="242"/>
      <c r="CA45" s="242"/>
    </row>
    <row r="46" spans="1:82" s="14" customFormat="1" ht="18">
      <c r="A46" s="355" t="s">
        <v>26</v>
      </c>
      <c r="B46" s="407" t="s">
        <v>235</v>
      </c>
      <c r="C46" s="5"/>
      <c r="D46" s="5"/>
      <c r="E46" s="5"/>
      <c r="F46" s="408"/>
      <c r="G46" s="5"/>
      <c r="H46" s="408"/>
      <c r="I46" s="5"/>
      <c r="J46" s="408"/>
      <c r="K46" s="5"/>
      <c r="L46" s="408"/>
      <c r="M46" s="5"/>
      <c r="N46" s="408"/>
      <c r="O46" s="5"/>
      <c r="P46" s="408"/>
      <c r="Q46" s="5"/>
      <c r="R46" s="408"/>
      <c r="S46" s="5"/>
      <c r="T46" s="408"/>
      <c r="U46" s="5"/>
      <c r="V46" s="408"/>
      <c r="W46" s="5"/>
      <c r="X46" s="408"/>
      <c r="Y46" s="5"/>
      <c r="Z46" s="408"/>
      <c r="AA46" s="5"/>
      <c r="AB46" s="408"/>
      <c r="AC46" s="318"/>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323" t="s">
        <v>229</v>
      </c>
      <c r="BT46" s="322"/>
      <c r="BU46" s="315"/>
      <c r="BV46" s="337">
        <f>SUM(AB44,Z44,X44,V44,T44,R44,P44,N44,L44,J44,AD44,AF44,AH44,AJ44,AL44,AN44,AP44,AR44,AT44,AV44,AX44,AZ44,BB44,BD44,BF44,BH44,BJ44,BL44,BN44,BP44)</f>
        <v>0</v>
      </c>
      <c r="BW46" s="235"/>
      <c r="BX46" s="166"/>
      <c r="BY46" s="166"/>
      <c r="BZ46" s="166"/>
      <c r="CA46" s="166"/>
    </row>
    <row r="47" spans="1:82" s="14" customFormat="1">
      <c r="A47" s="5"/>
      <c r="B47" s="409"/>
      <c r="C47" s="5"/>
      <c r="D47" s="5"/>
      <c r="E47" s="5"/>
      <c r="F47" s="408"/>
      <c r="G47" s="5"/>
      <c r="H47" s="408"/>
      <c r="I47" s="5"/>
      <c r="J47" s="408"/>
      <c r="K47" s="5"/>
      <c r="L47" s="408"/>
      <c r="M47" s="5"/>
      <c r="N47" s="408"/>
      <c r="O47" s="5"/>
      <c r="P47" s="408"/>
      <c r="Q47" s="5"/>
      <c r="R47" s="408"/>
      <c r="S47" s="5"/>
      <c r="T47" s="408"/>
      <c r="U47" s="5"/>
      <c r="V47" s="408"/>
      <c r="W47" s="5"/>
      <c r="X47" s="408"/>
      <c r="Y47" s="5"/>
      <c r="Z47" s="408"/>
      <c r="AA47" s="5"/>
      <c r="AB47" s="408"/>
      <c r="AC47" s="318"/>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323" t="s">
        <v>232</v>
      </c>
      <c r="BT47" s="323"/>
      <c r="BU47" s="315"/>
      <c r="BV47" s="323">
        <f>BR44</f>
        <v>0</v>
      </c>
      <c r="BW47" s="235"/>
      <c r="BX47" s="166"/>
      <c r="BY47" s="166"/>
      <c r="BZ47" s="166"/>
      <c r="CA47" s="166"/>
    </row>
    <row r="48" spans="1:82" s="14" customFormat="1">
      <c r="A48" s="411"/>
      <c r="B48" s="410"/>
      <c r="C48" s="5"/>
      <c r="D48" s="5"/>
      <c r="E48" s="5"/>
      <c r="F48" s="5"/>
      <c r="G48" s="5"/>
      <c r="H48" s="5"/>
      <c r="I48" s="5"/>
      <c r="J48" s="235"/>
      <c r="K48" s="235"/>
      <c r="L48" s="235"/>
      <c r="M48" s="235"/>
      <c r="N48" s="235"/>
      <c r="O48" s="235"/>
      <c r="P48" s="235"/>
      <c r="Q48" s="235"/>
      <c r="R48" s="235"/>
      <c r="S48" s="235"/>
      <c r="T48" s="235"/>
      <c r="U48" s="235"/>
      <c r="V48" s="235"/>
      <c r="W48" s="235"/>
      <c r="X48" s="235"/>
      <c r="Y48" s="235"/>
      <c r="Z48" s="235"/>
      <c r="AA48" s="235"/>
      <c r="AB48" s="235"/>
      <c r="AC48" s="318"/>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323" t="s">
        <v>230</v>
      </c>
      <c r="BT48" s="323"/>
      <c r="BU48" s="315"/>
      <c r="BV48" s="336">
        <f>SUM(BV46:BV47)</f>
        <v>0</v>
      </c>
      <c r="BW48" s="235"/>
      <c r="BX48" s="166"/>
      <c r="BY48" s="166"/>
      <c r="BZ48" s="166"/>
      <c r="CA48" s="166"/>
    </row>
    <row r="49" spans="1:119" s="14" customFormat="1">
      <c r="A49" s="411"/>
      <c r="B49" s="410"/>
      <c r="C49" s="5"/>
      <c r="D49" s="5"/>
      <c r="E49" s="5"/>
      <c r="F49" s="5"/>
      <c r="G49" s="5"/>
      <c r="H49" s="5"/>
      <c r="I49" s="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c r="AT49" s="235"/>
      <c r="AU49" s="235"/>
      <c r="AV49" s="235"/>
      <c r="AW49" s="235"/>
      <c r="AX49" s="235"/>
      <c r="AY49" s="235"/>
      <c r="AZ49" s="235"/>
      <c r="BA49" s="235"/>
      <c r="BB49" s="235"/>
      <c r="BC49" s="235"/>
      <c r="BD49" s="235"/>
      <c r="BE49" s="235"/>
      <c r="BF49" s="235"/>
      <c r="BG49" s="235"/>
      <c r="BH49" s="235"/>
      <c r="BI49" s="235"/>
      <c r="BJ49" s="235"/>
      <c r="BK49" s="235"/>
      <c r="BL49" s="235"/>
      <c r="BM49" s="235"/>
      <c r="BN49" s="235"/>
      <c r="BO49" s="235"/>
      <c r="BP49" s="235"/>
      <c r="BQ49" s="235"/>
      <c r="BR49" s="235"/>
      <c r="BS49" s="235"/>
      <c r="BT49" s="235"/>
      <c r="BU49" s="235"/>
      <c r="BV49" s="235"/>
      <c r="BW49" s="235"/>
      <c r="BX49" s="166"/>
      <c r="BY49" s="166"/>
      <c r="BZ49" s="166"/>
      <c r="CA49" s="166"/>
      <c r="CB49" s="166"/>
      <c r="CC49" s="166"/>
      <c r="CD49" s="166"/>
      <c r="CE49" s="166"/>
      <c r="CF49" s="166"/>
      <c r="CG49" s="166"/>
      <c r="CH49" s="166"/>
      <c r="CI49" s="166"/>
      <c r="CJ49" s="166"/>
      <c r="CK49" s="166"/>
      <c r="CL49" s="166"/>
      <c r="CM49" s="166"/>
      <c r="CN49" s="166"/>
      <c r="CO49" s="166"/>
      <c r="CP49" s="166"/>
      <c r="CQ49" s="166"/>
      <c r="CR49" s="166"/>
      <c r="CS49" s="166"/>
      <c r="CT49" s="166"/>
      <c r="CU49" s="166"/>
      <c r="CV49" s="166"/>
      <c r="CW49" s="166"/>
      <c r="CX49" s="166"/>
      <c r="CY49" s="316"/>
      <c r="CZ49" s="166"/>
      <c r="DA49" s="316"/>
      <c r="DB49" s="166"/>
      <c r="DC49" s="321"/>
      <c r="DE49" s="321"/>
      <c r="DG49" s="321"/>
      <c r="DI49" s="321"/>
      <c r="DK49" s="166"/>
      <c r="DL49" s="166"/>
      <c r="DM49" s="166"/>
      <c r="DN49" s="166"/>
      <c r="DO49" s="166"/>
    </row>
    <row r="50" spans="1:119" s="14" customFormat="1">
      <c r="B50" s="410"/>
      <c r="C50" s="5"/>
      <c r="D50" s="5"/>
      <c r="E50" s="5"/>
      <c r="F50" s="5"/>
      <c r="G50" s="5"/>
      <c r="H50" s="5"/>
      <c r="I50" s="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166"/>
      <c r="AK50" s="166"/>
      <c r="AL50" s="166"/>
      <c r="AM50" s="166"/>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316"/>
      <c r="BL50" s="166"/>
      <c r="BM50" s="316"/>
      <c r="BN50" s="166"/>
      <c r="BO50" s="321"/>
      <c r="BQ50" s="321"/>
      <c r="BS50" s="321"/>
      <c r="BU50" s="321"/>
      <c r="BW50" s="166"/>
      <c r="BX50" s="166"/>
      <c r="BY50" s="166"/>
      <c r="BZ50" s="166"/>
      <c r="CA50" s="166"/>
    </row>
    <row r="51" spans="1:119" s="14" customFormat="1">
      <c r="B51" s="410"/>
      <c r="C51" s="5"/>
      <c r="D51" s="5"/>
      <c r="E51" s="5"/>
      <c r="F51" s="5"/>
      <c r="G51" s="5"/>
      <c r="H51" s="5"/>
      <c r="I51" s="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166"/>
      <c r="AK51" s="166"/>
      <c r="AL51" s="166"/>
      <c r="AM51" s="166"/>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316"/>
      <c r="BL51" s="166"/>
      <c r="BM51" s="316"/>
      <c r="BN51" s="166"/>
      <c r="BO51" s="321"/>
      <c r="BQ51" s="321"/>
      <c r="BS51" s="321"/>
      <c r="BU51" s="321"/>
      <c r="BW51" s="166"/>
      <c r="BX51" s="166"/>
      <c r="BY51" s="166"/>
      <c r="BZ51" s="166"/>
      <c r="CA51" s="166"/>
    </row>
    <row r="52" spans="1:119" s="14" customFormat="1">
      <c r="A52" s="5"/>
      <c r="B52" s="409"/>
      <c r="C52" s="5"/>
      <c r="D52" s="5"/>
      <c r="E52" s="5"/>
      <c r="F52" s="5"/>
      <c r="G52" s="5"/>
      <c r="H52" s="5"/>
      <c r="I52" s="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166"/>
      <c r="AK52" s="166"/>
      <c r="AL52" s="166"/>
      <c r="AM52" s="166"/>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316"/>
      <c r="BL52" s="166"/>
      <c r="BM52" s="316"/>
      <c r="BN52" s="166"/>
      <c r="BO52" s="321"/>
      <c r="BQ52" s="321"/>
      <c r="BS52" s="321"/>
      <c r="BU52" s="321"/>
      <c r="BW52" s="166"/>
      <c r="BX52" s="166"/>
      <c r="BY52" s="166"/>
      <c r="BZ52" s="166"/>
      <c r="CA52" s="166"/>
    </row>
    <row r="53" spans="1:119" ht="16.5" customHeight="1">
      <c r="A53" s="14"/>
      <c r="B53" s="409"/>
      <c r="C53" s="569" t="str">
        <f>Information!B8</f>
        <v>Service 1</v>
      </c>
      <c r="D53" s="570"/>
      <c r="E53" s="569" t="str">
        <f>Information!B9</f>
        <v>Service 2</v>
      </c>
      <c r="F53" s="570"/>
      <c r="G53" s="569" t="str">
        <f>Information!B10</f>
        <v>Service 3</v>
      </c>
      <c r="H53" s="570"/>
      <c r="I53" s="569" t="str">
        <f>Information!B11</f>
        <v>Service 4</v>
      </c>
      <c r="J53" s="570"/>
      <c r="K53" s="569" t="str">
        <f>Information!B12</f>
        <v>Service 5</v>
      </c>
      <c r="L53" s="570"/>
      <c r="M53" s="569" t="str">
        <f>Information!B13</f>
        <v>Service 6</v>
      </c>
      <c r="N53" s="570"/>
      <c r="O53" s="569" t="str">
        <f>Information!B14</f>
        <v>Service 7</v>
      </c>
      <c r="P53" s="570"/>
      <c r="Q53" s="569" t="str">
        <f>Information!B15</f>
        <v>Service 8</v>
      </c>
      <c r="R53" s="570"/>
      <c r="S53" s="569" t="str">
        <f>Information!B16</f>
        <v>Service 9</v>
      </c>
      <c r="T53" s="570"/>
      <c r="U53" s="569" t="str">
        <f>Information!B17</f>
        <v>Service 10</v>
      </c>
      <c r="V53" s="570"/>
      <c r="W53" s="569" t="str">
        <f>Information!B18</f>
        <v>Service 11</v>
      </c>
      <c r="X53" s="570"/>
      <c r="Y53" s="569" t="str">
        <f>Information!B19</f>
        <v>Service 12</v>
      </c>
      <c r="Z53" s="570"/>
      <c r="AA53" s="569" t="str">
        <f>Information!B20</f>
        <v>Service 13</v>
      </c>
      <c r="AB53" s="570"/>
      <c r="AC53" s="569" t="str">
        <f>Information!B21</f>
        <v>Service 14</v>
      </c>
      <c r="AD53" s="570"/>
      <c r="AE53" s="569" t="str">
        <f>Information!B22</f>
        <v>Service 15</v>
      </c>
      <c r="AF53" s="570"/>
      <c r="AG53" s="569" t="str">
        <f>Information!B23</f>
        <v>Service 16</v>
      </c>
      <c r="AH53" s="570"/>
      <c r="AI53" s="569" t="str">
        <f>Information!B24</f>
        <v>Service 17</v>
      </c>
      <c r="AJ53" s="570"/>
      <c r="AK53" s="569" t="str">
        <f>Information!B25</f>
        <v>Service 18</v>
      </c>
      <c r="AL53" s="570"/>
      <c r="AM53" s="569" t="str">
        <f>Information!B26</f>
        <v>Service 19</v>
      </c>
      <c r="AN53" s="570"/>
      <c r="AO53" s="569" t="str">
        <f>Information!B27</f>
        <v>Service 20</v>
      </c>
      <c r="AP53" s="570"/>
      <c r="AQ53" s="569" t="str">
        <f>Information!B28</f>
        <v>Service 21</v>
      </c>
      <c r="AR53" s="570"/>
      <c r="AS53" s="569" t="str">
        <f>Information!B29</f>
        <v>Service 22</v>
      </c>
      <c r="AT53" s="570"/>
      <c r="AU53" s="569" t="str">
        <f>Information!B30</f>
        <v>Service 23</v>
      </c>
      <c r="AV53" s="570"/>
      <c r="AW53" s="569" t="str">
        <f>Information!B31</f>
        <v>Service 24</v>
      </c>
      <c r="AX53" s="570"/>
      <c r="AY53" s="569" t="str">
        <f>Information!B32</f>
        <v>Service 25</v>
      </c>
      <c r="AZ53" s="570"/>
      <c r="BA53" s="569" t="str">
        <f>Information!B33</f>
        <v>Service 26</v>
      </c>
      <c r="BB53" s="570"/>
      <c r="BC53" s="569" t="str">
        <f>Information!B34</f>
        <v>Service 27</v>
      </c>
      <c r="BD53" s="570"/>
      <c r="BE53" s="569" t="str">
        <f>Information!B35</f>
        <v>Service 28</v>
      </c>
      <c r="BF53" s="570"/>
      <c r="BG53" s="569" t="str">
        <f>Information!B36</f>
        <v>Service 29</v>
      </c>
      <c r="BH53" s="570"/>
      <c r="BI53" s="569" t="str">
        <f>Information!B37</f>
        <v>Service 30</v>
      </c>
      <c r="BJ53" s="570"/>
      <c r="BK53" s="569">
        <f>DE8</f>
        <v>0</v>
      </c>
      <c r="BL53" s="570"/>
      <c r="BM53" s="569" t="s">
        <v>63</v>
      </c>
      <c r="BN53" s="570"/>
    </row>
    <row r="54" spans="1:119" s="424" customFormat="1" ht="36.6" customHeight="1">
      <c r="A54" s="421"/>
      <c r="B54" s="422"/>
      <c r="C54" s="583">
        <f>Information!D8</f>
        <v>0</v>
      </c>
      <c r="D54" s="584"/>
      <c r="E54" s="583">
        <f>Information!D9</f>
        <v>0</v>
      </c>
      <c r="F54" s="584"/>
      <c r="G54" s="583">
        <f>Information!D10</f>
        <v>0</v>
      </c>
      <c r="H54" s="584"/>
      <c r="I54" s="583">
        <f>Information!D11</f>
        <v>0</v>
      </c>
      <c r="J54" s="584"/>
      <c r="K54" s="581">
        <f>Information!D12</f>
        <v>0</v>
      </c>
      <c r="L54" s="582"/>
      <c r="M54" s="583">
        <f>Information!D13</f>
        <v>0</v>
      </c>
      <c r="N54" s="584"/>
      <c r="O54" s="583">
        <f>Information!D14</f>
        <v>0</v>
      </c>
      <c r="P54" s="584"/>
      <c r="Q54" s="583">
        <f>Information!D15</f>
        <v>0</v>
      </c>
      <c r="R54" s="584"/>
      <c r="S54" s="583">
        <f>Information!D16</f>
        <v>0</v>
      </c>
      <c r="T54" s="584"/>
      <c r="U54" s="581">
        <f>Information!D17</f>
        <v>0</v>
      </c>
      <c r="V54" s="582"/>
      <c r="W54" s="583">
        <f>Information!D18</f>
        <v>0</v>
      </c>
      <c r="X54" s="584"/>
      <c r="Y54" s="583">
        <f>Information!D19</f>
        <v>0</v>
      </c>
      <c r="Z54" s="584"/>
      <c r="AA54" s="583">
        <f>Information!D20</f>
        <v>0</v>
      </c>
      <c r="AB54" s="584"/>
      <c r="AC54" s="583">
        <f>Information!D21</f>
        <v>0</v>
      </c>
      <c r="AD54" s="584"/>
      <c r="AE54" s="581">
        <f>Information!D22</f>
        <v>0</v>
      </c>
      <c r="AF54" s="582"/>
      <c r="AG54" s="583">
        <f>Information!D23</f>
        <v>0</v>
      </c>
      <c r="AH54" s="584"/>
      <c r="AI54" s="583">
        <f>Information!D24</f>
        <v>0</v>
      </c>
      <c r="AJ54" s="584"/>
      <c r="AK54" s="583">
        <f>Information!D25</f>
        <v>0</v>
      </c>
      <c r="AL54" s="584"/>
      <c r="AM54" s="583">
        <f>Information!D26</f>
        <v>0</v>
      </c>
      <c r="AN54" s="584"/>
      <c r="AO54" s="581">
        <f>Information!D27</f>
        <v>0</v>
      </c>
      <c r="AP54" s="582"/>
      <c r="AQ54" s="583">
        <f>Information!D28</f>
        <v>0</v>
      </c>
      <c r="AR54" s="584"/>
      <c r="AS54" s="583">
        <f>Information!D29</f>
        <v>0</v>
      </c>
      <c r="AT54" s="584"/>
      <c r="AU54" s="583">
        <f>Information!D30</f>
        <v>0</v>
      </c>
      <c r="AV54" s="584"/>
      <c r="AW54" s="583">
        <f>Information!D31</f>
        <v>0</v>
      </c>
      <c r="AX54" s="584"/>
      <c r="AY54" s="581">
        <f>Information!D32</f>
        <v>0</v>
      </c>
      <c r="AZ54" s="582"/>
      <c r="BA54" s="583">
        <f>Information!D33</f>
        <v>0</v>
      </c>
      <c r="BB54" s="584"/>
      <c r="BC54" s="583">
        <f>Information!D34</f>
        <v>0</v>
      </c>
      <c r="BD54" s="584"/>
      <c r="BE54" s="583">
        <f>Information!D35</f>
        <v>0</v>
      </c>
      <c r="BF54" s="584"/>
      <c r="BG54" s="583">
        <f>Information!D36</f>
        <v>0</v>
      </c>
      <c r="BH54" s="584"/>
      <c r="BI54" s="581">
        <f>Information!D37</f>
        <v>0</v>
      </c>
      <c r="BJ54" s="582"/>
      <c r="BK54" s="586" t="str">
        <f>BQ9</f>
        <v>(service center expense paid on another index)</v>
      </c>
      <c r="BL54" s="587"/>
      <c r="BM54" s="588" t="s">
        <v>64</v>
      </c>
      <c r="BN54" s="589"/>
      <c r="BO54" s="423"/>
      <c r="BQ54" s="423"/>
      <c r="BS54" s="423"/>
      <c r="BU54" s="423"/>
      <c r="BW54" s="236"/>
      <c r="BX54" s="236"/>
      <c r="BY54" s="236"/>
      <c r="BZ54" s="236"/>
      <c r="CA54" s="236"/>
    </row>
    <row r="55" spans="1:119">
      <c r="A55" s="412" t="s">
        <v>56</v>
      </c>
      <c r="B55" s="413" t="s">
        <v>24</v>
      </c>
      <c r="C55" s="414" t="s">
        <v>25</v>
      </c>
      <c r="D55" s="415" t="s">
        <v>10</v>
      </c>
      <c r="E55" s="414" t="s">
        <v>25</v>
      </c>
      <c r="F55" s="415" t="s">
        <v>10</v>
      </c>
      <c r="G55" s="414" t="s">
        <v>25</v>
      </c>
      <c r="H55" s="415" t="s">
        <v>10</v>
      </c>
      <c r="I55" s="414" t="s">
        <v>25</v>
      </c>
      <c r="J55" s="415" t="s">
        <v>10</v>
      </c>
      <c r="K55" s="414" t="s">
        <v>25</v>
      </c>
      <c r="L55" s="415" t="s">
        <v>10</v>
      </c>
      <c r="M55" s="414" t="s">
        <v>25</v>
      </c>
      <c r="N55" s="415" t="s">
        <v>10</v>
      </c>
      <c r="O55" s="414" t="s">
        <v>25</v>
      </c>
      <c r="P55" s="415" t="s">
        <v>10</v>
      </c>
      <c r="Q55" s="414" t="s">
        <v>25</v>
      </c>
      <c r="R55" s="415" t="s">
        <v>10</v>
      </c>
      <c r="S55" s="414" t="s">
        <v>25</v>
      </c>
      <c r="T55" s="415" t="s">
        <v>10</v>
      </c>
      <c r="U55" s="414" t="s">
        <v>25</v>
      </c>
      <c r="V55" s="415" t="s">
        <v>10</v>
      </c>
      <c r="W55" s="414" t="s">
        <v>25</v>
      </c>
      <c r="X55" s="415" t="s">
        <v>10</v>
      </c>
      <c r="Y55" s="414" t="s">
        <v>25</v>
      </c>
      <c r="Z55" s="415" t="s">
        <v>10</v>
      </c>
      <c r="AA55" s="414" t="s">
        <v>25</v>
      </c>
      <c r="AB55" s="415" t="s">
        <v>10</v>
      </c>
      <c r="AC55" s="414" t="s">
        <v>25</v>
      </c>
      <c r="AD55" s="415" t="s">
        <v>10</v>
      </c>
      <c r="AE55" s="414" t="s">
        <v>25</v>
      </c>
      <c r="AF55" s="415" t="s">
        <v>10</v>
      </c>
      <c r="AG55" s="414" t="s">
        <v>25</v>
      </c>
      <c r="AH55" s="415" t="s">
        <v>10</v>
      </c>
      <c r="AI55" s="414" t="s">
        <v>25</v>
      </c>
      <c r="AJ55" s="415" t="s">
        <v>10</v>
      </c>
      <c r="AK55" s="414" t="s">
        <v>25</v>
      </c>
      <c r="AL55" s="415" t="s">
        <v>10</v>
      </c>
      <c r="AM55" s="414" t="s">
        <v>25</v>
      </c>
      <c r="AN55" s="415" t="s">
        <v>10</v>
      </c>
      <c r="AO55" s="414" t="s">
        <v>25</v>
      </c>
      <c r="AP55" s="415" t="s">
        <v>10</v>
      </c>
      <c r="AQ55" s="414" t="s">
        <v>25</v>
      </c>
      <c r="AR55" s="415" t="s">
        <v>10</v>
      </c>
      <c r="AS55" s="414" t="s">
        <v>25</v>
      </c>
      <c r="AT55" s="415" t="s">
        <v>10</v>
      </c>
      <c r="AU55" s="414" t="s">
        <v>25</v>
      </c>
      <c r="AV55" s="415" t="s">
        <v>10</v>
      </c>
      <c r="AW55" s="414" t="s">
        <v>25</v>
      </c>
      <c r="AX55" s="415" t="s">
        <v>10</v>
      </c>
      <c r="AY55" s="414" t="s">
        <v>25</v>
      </c>
      <c r="AZ55" s="415" t="s">
        <v>10</v>
      </c>
      <c r="BA55" s="414" t="s">
        <v>25</v>
      </c>
      <c r="BB55" s="415" t="s">
        <v>10</v>
      </c>
      <c r="BC55" s="414" t="s">
        <v>25</v>
      </c>
      <c r="BD55" s="415" t="s">
        <v>10</v>
      </c>
      <c r="BE55" s="414" t="s">
        <v>25</v>
      </c>
      <c r="BF55" s="415" t="s">
        <v>10</v>
      </c>
      <c r="BG55" s="414" t="s">
        <v>25</v>
      </c>
      <c r="BH55" s="415" t="s">
        <v>10</v>
      </c>
      <c r="BI55" s="414" t="s">
        <v>25</v>
      </c>
      <c r="BJ55" s="415" t="s">
        <v>10</v>
      </c>
      <c r="BK55" s="319" t="s">
        <v>25</v>
      </c>
      <c r="BL55" s="415" t="s">
        <v>10</v>
      </c>
      <c r="BM55" s="319" t="s">
        <v>25</v>
      </c>
      <c r="BN55" s="415" t="s">
        <v>10</v>
      </c>
    </row>
    <row r="56" spans="1:119">
      <c r="A56" s="450"/>
      <c r="B56" s="451"/>
      <c r="C56" s="145"/>
      <c r="D56" s="327">
        <f t="shared" ref="D56:F71" si="100">$B56*C56</f>
        <v>0</v>
      </c>
      <c r="E56" s="145"/>
      <c r="F56" s="327">
        <f>$B56*E56</f>
        <v>0</v>
      </c>
      <c r="G56" s="145"/>
      <c r="H56" s="327">
        <f t="shared" ref="H56:H119" si="101">$B56*G56</f>
        <v>0</v>
      </c>
      <c r="I56" s="145"/>
      <c r="J56" s="327">
        <f t="shared" ref="J56:J119" si="102">$B56*I56</f>
        <v>0</v>
      </c>
      <c r="K56" s="145"/>
      <c r="L56" s="327">
        <f t="shared" ref="L56:L87" si="103">$B56*K56</f>
        <v>0</v>
      </c>
      <c r="M56" s="145"/>
      <c r="N56" s="327">
        <f t="shared" ref="N56:N87" si="104">$B56*M56</f>
        <v>0</v>
      </c>
      <c r="O56" s="145"/>
      <c r="P56" s="327">
        <f t="shared" ref="P56:P119" si="105">$B56*O56</f>
        <v>0</v>
      </c>
      <c r="Q56" s="145"/>
      <c r="R56" s="327">
        <f t="shared" ref="R56:R119" si="106">$B56*Q56</f>
        <v>0</v>
      </c>
      <c r="S56" s="145"/>
      <c r="T56" s="327">
        <f t="shared" ref="T56:T119" si="107">$B56*S56</f>
        <v>0</v>
      </c>
      <c r="U56" s="145"/>
      <c r="V56" s="327">
        <f t="shared" ref="V56:V119" si="108">$B56*U56</f>
        <v>0</v>
      </c>
      <c r="W56" s="145"/>
      <c r="X56" s="327">
        <f t="shared" ref="X56:X119" si="109">$B56*W56</f>
        <v>0</v>
      </c>
      <c r="Y56" s="145"/>
      <c r="Z56" s="327">
        <f t="shared" ref="Z56:Z119" si="110">$B56*Y56</f>
        <v>0</v>
      </c>
      <c r="AA56" s="145"/>
      <c r="AB56" s="327">
        <f t="shared" ref="AB56:AB119" si="111">$B56*AA56</f>
        <v>0</v>
      </c>
      <c r="AC56" s="145"/>
      <c r="AD56" s="327">
        <f t="shared" ref="AD56:AD119" si="112">$B56*AC56</f>
        <v>0</v>
      </c>
      <c r="AE56" s="145"/>
      <c r="AF56" s="327">
        <f t="shared" ref="AF56:AF119" si="113">$B56*AE56</f>
        <v>0</v>
      </c>
      <c r="AG56" s="145"/>
      <c r="AH56" s="327">
        <f t="shared" ref="AH56:AH119" si="114">$B56*AG56</f>
        <v>0</v>
      </c>
      <c r="AI56" s="145"/>
      <c r="AJ56" s="327">
        <f t="shared" ref="AJ56:AJ119" si="115">$B56*AI56</f>
        <v>0</v>
      </c>
      <c r="AK56" s="145"/>
      <c r="AL56" s="327">
        <f t="shared" ref="AL56:AL119" si="116">$B56*AK56</f>
        <v>0</v>
      </c>
      <c r="AM56" s="145"/>
      <c r="AN56" s="327">
        <f t="shared" ref="AN56:AN119" si="117">$B56*AM56</f>
        <v>0</v>
      </c>
      <c r="AO56" s="145"/>
      <c r="AP56" s="327">
        <f t="shared" ref="AP56:AP119" si="118">$B56*AO56</f>
        <v>0</v>
      </c>
      <c r="AQ56" s="145"/>
      <c r="AR56" s="327">
        <f t="shared" ref="AR56:AR119" si="119">$B56*AQ56</f>
        <v>0</v>
      </c>
      <c r="AS56" s="145"/>
      <c r="AT56" s="327">
        <f t="shared" ref="AT56:AT119" si="120">$B56*AS56</f>
        <v>0</v>
      </c>
      <c r="AU56" s="145"/>
      <c r="AV56" s="327">
        <f t="shared" ref="AV56:AV119" si="121">$B56*AU56</f>
        <v>0</v>
      </c>
      <c r="AW56" s="145"/>
      <c r="AX56" s="327">
        <f t="shared" ref="AX56:AX119" si="122">$B56*AW56</f>
        <v>0</v>
      </c>
      <c r="AY56" s="145"/>
      <c r="AZ56" s="327">
        <f t="shared" ref="AZ56:AZ119" si="123">$B56*AY56</f>
        <v>0</v>
      </c>
      <c r="BA56" s="145"/>
      <c r="BB56" s="327">
        <f t="shared" ref="BB56:BB119" si="124">$B56*BA56</f>
        <v>0</v>
      </c>
      <c r="BC56" s="145"/>
      <c r="BD56" s="327">
        <f t="shared" ref="BD56:BD119" si="125">$B56*BC56</f>
        <v>0</v>
      </c>
      <c r="BE56" s="145"/>
      <c r="BF56" s="327">
        <f t="shared" ref="BF56:BF119" si="126">$B56*BE56</f>
        <v>0</v>
      </c>
      <c r="BG56" s="145"/>
      <c r="BH56" s="327">
        <f t="shared" ref="BH56:BH119" si="127">$B56*BG56</f>
        <v>0</v>
      </c>
      <c r="BI56" s="145"/>
      <c r="BJ56" s="327">
        <f t="shared" ref="BJ56:BJ119" si="128">$B56*BI56</f>
        <v>0</v>
      </c>
      <c r="BK56" s="144">
        <f t="shared" ref="BK56:BK87" si="129">1-C56-E56-G56-I56-K56-M56-O56-Q56-S56-U56-W56-Y56-AA56-AC56-AE56-AG56-AI56-AK56-AM56-AO56-AQ56-AS56-AU56-AW56-AY56-BA56-BC56-BE56-BG56-BI56</f>
        <v>1</v>
      </c>
      <c r="BL56" s="327">
        <f>$B56*BK56</f>
        <v>0</v>
      </c>
      <c r="BM56" s="234">
        <f t="shared" ref="BM56:BM87" si="130">SUM(C56,E56,G56,I56,K56,M56,O56,Q56,S56,U56,W56,Y56,AA56,AC56,AE56,AG56,AI56,AK56,AM56,AO56,AQ56,AS56,AU56,AW56,AY56,BA56,BC56,BE56,BG56,BI56,BK56)</f>
        <v>1</v>
      </c>
      <c r="BN56" s="327">
        <f t="shared" ref="BN56:BN87" si="131">SUM(D56,F56,H56,J56,L56,N56,P56,R56,T56,V56,X56,Z56,AB56,AD56,AF56,AH56,AJ56,AL56,AN56,AP56,AR56,AT56,AV56,AX56,AZ56,BB56,BD56,BF56,BH56,BJ56,BL56)</f>
        <v>0</v>
      </c>
    </row>
    <row r="57" spans="1:119">
      <c r="A57" s="450"/>
      <c r="B57" s="451"/>
      <c r="C57" s="145"/>
      <c r="D57" s="327">
        <f t="shared" si="100"/>
        <v>0</v>
      </c>
      <c r="E57" s="145"/>
      <c r="F57" s="327">
        <f>$B57*E57</f>
        <v>0</v>
      </c>
      <c r="G57" s="145"/>
      <c r="H57" s="327">
        <f t="shared" si="101"/>
        <v>0</v>
      </c>
      <c r="I57" s="145"/>
      <c r="J57" s="327">
        <f t="shared" si="102"/>
        <v>0</v>
      </c>
      <c r="K57" s="145"/>
      <c r="L57" s="327">
        <f t="shared" si="103"/>
        <v>0</v>
      </c>
      <c r="M57" s="145"/>
      <c r="N57" s="327">
        <f t="shared" si="104"/>
        <v>0</v>
      </c>
      <c r="O57" s="145"/>
      <c r="P57" s="327">
        <f t="shared" si="105"/>
        <v>0</v>
      </c>
      <c r="Q57" s="145"/>
      <c r="R57" s="327">
        <f t="shared" si="106"/>
        <v>0</v>
      </c>
      <c r="S57" s="145"/>
      <c r="T57" s="327">
        <f t="shared" si="107"/>
        <v>0</v>
      </c>
      <c r="U57" s="145"/>
      <c r="V57" s="327">
        <f t="shared" si="108"/>
        <v>0</v>
      </c>
      <c r="W57" s="145"/>
      <c r="X57" s="327">
        <f t="shared" si="109"/>
        <v>0</v>
      </c>
      <c r="Y57" s="145"/>
      <c r="Z57" s="327">
        <f t="shared" si="110"/>
        <v>0</v>
      </c>
      <c r="AA57" s="145"/>
      <c r="AB57" s="327">
        <f t="shared" si="111"/>
        <v>0</v>
      </c>
      <c r="AC57" s="145"/>
      <c r="AD57" s="327">
        <f t="shared" si="112"/>
        <v>0</v>
      </c>
      <c r="AE57" s="145"/>
      <c r="AF57" s="327">
        <f t="shared" si="113"/>
        <v>0</v>
      </c>
      <c r="AG57" s="145"/>
      <c r="AH57" s="327">
        <f t="shared" si="114"/>
        <v>0</v>
      </c>
      <c r="AI57" s="145"/>
      <c r="AJ57" s="327">
        <f t="shared" si="115"/>
        <v>0</v>
      </c>
      <c r="AK57" s="145"/>
      <c r="AL57" s="327">
        <f t="shared" si="116"/>
        <v>0</v>
      </c>
      <c r="AM57" s="145"/>
      <c r="AN57" s="327">
        <f t="shared" si="117"/>
        <v>0</v>
      </c>
      <c r="AO57" s="145"/>
      <c r="AP57" s="327">
        <f t="shared" si="118"/>
        <v>0</v>
      </c>
      <c r="AQ57" s="145"/>
      <c r="AR57" s="327">
        <f t="shared" si="119"/>
        <v>0</v>
      </c>
      <c r="AS57" s="145"/>
      <c r="AT57" s="327">
        <f t="shared" si="120"/>
        <v>0</v>
      </c>
      <c r="AU57" s="145"/>
      <c r="AV57" s="327">
        <f t="shared" si="121"/>
        <v>0</v>
      </c>
      <c r="AW57" s="145"/>
      <c r="AX57" s="327">
        <f t="shared" si="122"/>
        <v>0</v>
      </c>
      <c r="AY57" s="145"/>
      <c r="AZ57" s="327">
        <f t="shared" si="123"/>
        <v>0</v>
      </c>
      <c r="BA57" s="145"/>
      <c r="BB57" s="327">
        <f t="shared" si="124"/>
        <v>0</v>
      </c>
      <c r="BC57" s="145"/>
      <c r="BD57" s="327">
        <f t="shared" si="125"/>
        <v>0</v>
      </c>
      <c r="BE57" s="145"/>
      <c r="BF57" s="327">
        <f t="shared" si="126"/>
        <v>0</v>
      </c>
      <c r="BG57" s="145"/>
      <c r="BH57" s="327">
        <f t="shared" si="127"/>
        <v>0</v>
      </c>
      <c r="BI57" s="145"/>
      <c r="BJ57" s="327">
        <f t="shared" si="128"/>
        <v>0</v>
      </c>
      <c r="BK57" s="144">
        <f t="shared" si="129"/>
        <v>1</v>
      </c>
      <c r="BL57" s="327">
        <f t="shared" ref="BL57:BL65" si="132">$B57*BK57</f>
        <v>0</v>
      </c>
      <c r="BM57" s="234">
        <f t="shared" si="130"/>
        <v>1</v>
      </c>
      <c r="BN57" s="327">
        <f t="shared" si="131"/>
        <v>0</v>
      </c>
    </row>
    <row r="58" spans="1:119">
      <c r="A58" s="450"/>
      <c r="B58" s="451"/>
      <c r="C58" s="145"/>
      <c r="D58" s="327">
        <f t="shared" si="100"/>
        <v>0</v>
      </c>
      <c r="E58" s="145"/>
      <c r="F58" s="327">
        <f t="shared" ref="F58:F62" si="133">$B58*E58</f>
        <v>0</v>
      </c>
      <c r="G58" s="145"/>
      <c r="H58" s="327">
        <f t="shared" si="101"/>
        <v>0</v>
      </c>
      <c r="I58" s="145"/>
      <c r="J58" s="327">
        <f t="shared" si="102"/>
        <v>0</v>
      </c>
      <c r="K58" s="145"/>
      <c r="L58" s="327">
        <f t="shared" si="103"/>
        <v>0</v>
      </c>
      <c r="M58" s="145"/>
      <c r="N58" s="327">
        <f t="shared" si="104"/>
        <v>0</v>
      </c>
      <c r="O58" s="145"/>
      <c r="P58" s="327">
        <f t="shared" si="105"/>
        <v>0</v>
      </c>
      <c r="Q58" s="145"/>
      <c r="R58" s="327">
        <f t="shared" si="106"/>
        <v>0</v>
      </c>
      <c r="S58" s="145"/>
      <c r="T58" s="327">
        <f t="shared" si="107"/>
        <v>0</v>
      </c>
      <c r="U58" s="145"/>
      <c r="V58" s="327">
        <f t="shared" si="108"/>
        <v>0</v>
      </c>
      <c r="W58" s="145"/>
      <c r="X58" s="327">
        <f t="shared" si="109"/>
        <v>0</v>
      </c>
      <c r="Y58" s="145"/>
      <c r="Z58" s="327">
        <f t="shared" si="110"/>
        <v>0</v>
      </c>
      <c r="AA58" s="145"/>
      <c r="AB58" s="327">
        <f t="shared" si="111"/>
        <v>0</v>
      </c>
      <c r="AC58" s="145"/>
      <c r="AD58" s="327">
        <f t="shared" si="112"/>
        <v>0</v>
      </c>
      <c r="AE58" s="145"/>
      <c r="AF58" s="327">
        <f t="shared" si="113"/>
        <v>0</v>
      </c>
      <c r="AG58" s="145"/>
      <c r="AH58" s="327">
        <f t="shared" si="114"/>
        <v>0</v>
      </c>
      <c r="AI58" s="145"/>
      <c r="AJ58" s="327">
        <f t="shared" si="115"/>
        <v>0</v>
      </c>
      <c r="AK58" s="145"/>
      <c r="AL58" s="327">
        <f t="shared" si="116"/>
        <v>0</v>
      </c>
      <c r="AM58" s="145"/>
      <c r="AN58" s="327">
        <f t="shared" si="117"/>
        <v>0</v>
      </c>
      <c r="AO58" s="145"/>
      <c r="AP58" s="327">
        <f t="shared" si="118"/>
        <v>0</v>
      </c>
      <c r="AQ58" s="145"/>
      <c r="AR58" s="327">
        <f t="shared" si="119"/>
        <v>0</v>
      </c>
      <c r="AS58" s="145"/>
      <c r="AT58" s="327">
        <f t="shared" si="120"/>
        <v>0</v>
      </c>
      <c r="AU58" s="145"/>
      <c r="AV58" s="327">
        <f t="shared" si="121"/>
        <v>0</v>
      </c>
      <c r="AW58" s="145"/>
      <c r="AX58" s="327">
        <f t="shared" si="122"/>
        <v>0</v>
      </c>
      <c r="AY58" s="145"/>
      <c r="AZ58" s="327">
        <f t="shared" si="123"/>
        <v>0</v>
      </c>
      <c r="BA58" s="145"/>
      <c r="BB58" s="327">
        <f t="shared" si="124"/>
        <v>0</v>
      </c>
      <c r="BC58" s="145"/>
      <c r="BD58" s="327">
        <f t="shared" si="125"/>
        <v>0</v>
      </c>
      <c r="BE58" s="145"/>
      <c r="BF58" s="327">
        <f t="shared" si="126"/>
        <v>0</v>
      </c>
      <c r="BG58" s="145"/>
      <c r="BH58" s="327">
        <f t="shared" si="127"/>
        <v>0</v>
      </c>
      <c r="BI58" s="145"/>
      <c r="BJ58" s="327">
        <f t="shared" si="128"/>
        <v>0</v>
      </c>
      <c r="BK58" s="144">
        <f t="shared" si="129"/>
        <v>1</v>
      </c>
      <c r="BL58" s="327">
        <f t="shared" si="132"/>
        <v>0</v>
      </c>
      <c r="BM58" s="234">
        <f t="shared" si="130"/>
        <v>1</v>
      </c>
      <c r="BN58" s="327">
        <f t="shared" si="131"/>
        <v>0</v>
      </c>
    </row>
    <row r="59" spans="1:119">
      <c r="A59" s="450"/>
      <c r="B59" s="451"/>
      <c r="C59" s="145"/>
      <c r="D59" s="327">
        <f t="shared" si="100"/>
        <v>0</v>
      </c>
      <c r="E59" s="145"/>
      <c r="F59" s="327">
        <f t="shared" si="133"/>
        <v>0</v>
      </c>
      <c r="G59" s="145"/>
      <c r="H59" s="327">
        <f t="shared" si="101"/>
        <v>0</v>
      </c>
      <c r="I59" s="145"/>
      <c r="J59" s="327">
        <f t="shared" si="102"/>
        <v>0</v>
      </c>
      <c r="K59" s="145"/>
      <c r="L59" s="327">
        <f t="shared" si="103"/>
        <v>0</v>
      </c>
      <c r="M59" s="145"/>
      <c r="N59" s="327">
        <f t="shared" si="104"/>
        <v>0</v>
      </c>
      <c r="O59" s="145"/>
      <c r="P59" s="327">
        <f t="shared" si="105"/>
        <v>0</v>
      </c>
      <c r="Q59" s="145"/>
      <c r="R59" s="327">
        <f t="shared" si="106"/>
        <v>0</v>
      </c>
      <c r="S59" s="145"/>
      <c r="T59" s="327">
        <f t="shared" si="107"/>
        <v>0</v>
      </c>
      <c r="U59" s="145"/>
      <c r="V59" s="327">
        <f t="shared" si="108"/>
        <v>0</v>
      </c>
      <c r="W59" s="145"/>
      <c r="X59" s="327">
        <f t="shared" si="109"/>
        <v>0</v>
      </c>
      <c r="Y59" s="145"/>
      <c r="Z59" s="327">
        <f t="shared" si="110"/>
        <v>0</v>
      </c>
      <c r="AA59" s="145"/>
      <c r="AB59" s="327">
        <f t="shared" si="111"/>
        <v>0</v>
      </c>
      <c r="AC59" s="145"/>
      <c r="AD59" s="327">
        <f t="shared" si="112"/>
        <v>0</v>
      </c>
      <c r="AE59" s="145"/>
      <c r="AF59" s="327">
        <f t="shared" si="113"/>
        <v>0</v>
      </c>
      <c r="AG59" s="145"/>
      <c r="AH59" s="327">
        <f t="shared" si="114"/>
        <v>0</v>
      </c>
      <c r="AI59" s="145"/>
      <c r="AJ59" s="327">
        <f t="shared" si="115"/>
        <v>0</v>
      </c>
      <c r="AK59" s="145"/>
      <c r="AL59" s="327">
        <f t="shared" si="116"/>
        <v>0</v>
      </c>
      <c r="AM59" s="145"/>
      <c r="AN59" s="327">
        <f t="shared" si="117"/>
        <v>0</v>
      </c>
      <c r="AO59" s="145"/>
      <c r="AP59" s="327">
        <f t="shared" si="118"/>
        <v>0</v>
      </c>
      <c r="AQ59" s="145"/>
      <c r="AR59" s="327">
        <f t="shared" si="119"/>
        <v>0</v>
      </c>
      <c r="AS59" s="145"/>
      <c r="AT59" s="327">
        <f t="shared" si="120"/>
        <v>0</v>
      </c>
      <c r="AU59" s="145"/>
      <c r="AV59" s="327">
        <f t="shared" si="121"/>
        <v>0</v>
      </c>
      <c r="AW59" s="145"/>
      <c r="AX59" s="327">
        <f t="shared" si="122"/>
        <v>0</v>
      </c>
      <c r="AY59" s="145"/>
      <c r="AZ59" s="327">
        <f t="shared" si="123"/>
        <v>0</v>
      </c>
      <c r="BA59" s="145"/>
      <c r="BB59" s="327">
        <f t="shared" si="124"/>
        <v>0</v>
      </c>
      <c r="BC59" s="145"/>
      <c r="BD59" s="327">
        <f t="shared" si="125"/>
        <v>0</v>
      </c>
      <c r="BE59" s="145"/>
      <c r="BF59" s="327">
        <f t="shared" si="126"/>
        <v>0</v>
      </c>
      <c r="BG59" s="145"/>
      <c r="BH59" s="327">
        <f t="shared" si="127"/>
        <v>0</v>
      </c>
      <c r="BI59" s="145"/>
      <c r="BJ59" s="327">
        <f t="shared" si="128"/>
        <v>0</v>
      </c>
      <c r="BK59" s="144">
        <f t="shared" si="129"/>
        <v>1</v>
      </c>
      <c r="BL59" s="327">
        <f t="shared" si="132"/>
        <v>0</v>
      </c>
      <c r="BM59" s="234">
        <f t="shared" si="130"/>
        <v>1</v>
      </c>
      <c r="BN59" s="327">
        <f t="shared" si="131"/>
        <v>0</v>
      </c>
    </row>
    <row r="60" spans="1:119">
      <c r="A60" s="450"/>
      <c r="B60" s="451"/>
      <c r="C60" s="145"/>
      <c r="D60" s="327">
        <f t="shared" si="100"/>
        <v>0</v>
      </c>
      <c r="E60" s="145"/>
      <c r="F60" s="327">
        <f t="shared" si="133"/>
        <v>0</v>
      </c>
      <c r="G60" s="145"/>
      <c r="H60" s="327">
        <f t="shared" si="101"/>
        <v>0</v>
      </c>
      <c r="I60" s="145"/>
      <c r="J60" s="327">
        <f t="shared" si="102"/>
        <v>0</v>
      </c>
      <c r="K60" s="145"/>
      <c r="L60" s="327">
        <f t="shared" si="103"/>
        <v>0</v>
      </c>
      <c r="M60" s="145"/>
      <c r="N60" s="327">
        <f t="shared" si="104"/>
        <v>0</v>
      </c>
      <c r="O60" s="145"/>
      <c r="P60" s="327">
        <f t="shared" si="105"/>
        <v>0</v>
      </c>
      <c r="Q60" s="145"/>
      <c r="R60" s="327">
        <f t="shared" si="106"/>
        <v>0</v>
      </c>
      <c r="S60" s="145"/>
      <c r="T60" s="327">
        <f t="shared" si="107"/>
        <v>0</v>
      </c>
      <c r="U60" s="145"/>
      <c r="V60" s="327">
        <f t="shared" si="108"/>
        <v>0</v>
      </c>
      <c r="W60" s="145"/>
      <c r="X60" s="327">
        <f t="shared" si="109"/>
        <v>0</v>
      </c>
      <c r="Y60" s="145"/>
      <c r="Z60" s="327">
        <f t="shared" si="110"/>
        <v>0</v>
      </c>
      <c r="AA60" s="145"/>
      <c r="AB60" s="327">
        <f t="shared" si="111"/>
        <v>0</v>
      </c>
      <c r="AC60" s="145"/>
      <c r="AD60" s="327">
        <f t="shared" si="112"/>
        <v>0</v>
      </c>
      <c r="AE60" s="145"/>
      <c r="AF60" s="327">
        <f t="shared" si="113"/>
        <v>0</v>
      </c>
      <c r="AG60" s="145"/>
      <c r="AH60" s="327">
        <f t="shared" si="114"/>
        <v>0</v>
      </c>
      <c r="AI60" s="145"/>
      <c r="AJ60" s="327">
        <f t="shared" si="115"/>
        <v>0</v>
      </c>
      <c r="AK60" s="145"/>
      <c r="AL60" s="327">
        <f t="shared" si="116"/>
        <v>0</v>
      </c>
      <c r="AM60" s="145"/>
      <c r="AN60" s="327">
        <f t="shared" si="117"/>
        <v>0</v>
      </c>
      <c r="AO60" s="145"/>
      <c r="AP60" s="327">
        <f t="shared" si="118"/>
        <v>0</v>
      </c>
      <c r="AQ60" s="145"/>
      <c r="AR60" s="327">
        <f t="shared" si="119"/>
        <v>0</v>
      </c>
      <c r="AS60" s="145"/>
      <c r="AT60" s="327">
        <f t="shared" si="120"/>
        <v>0</v>
      </c>
      <c r="AU60" s="145"/>
      <c r="AV60" s="327">
        <f t="shared" si="121"/>
        <v>0</v>
      </c>
      <c r="AW60" s="145"/>
      <c r="AX60" s="327">
        <f t="shared" si="122"/>
        <v>0</v>
      </c>
      <c r="AY60" s="145"/>
      <c r="AZ60" s="327">
        <f t="shared" si="123"/>
        <v>0</v>
      </c>
      <c r="BA60" s="145"/>
      <c r="BB60" s="327">
        <f t="shared" si="124"/>
        <v>0</v>
      </c>
      <c r="BC60" s="145"/>
      <c r="BD60" s="327">
        <f t="shared" si="125"/>
        <v>0</v>
      </c>
      <c r="BE60" s="145"/>
      <c r="BF60" s="327">
        <f t="shared" si="126"/>
        <v>0</v>
      </c>
      <c r="BG60" s="145"/>
      <c r="BH60" s="327">
        <f t="shared" si="127"/>
        <v>0</v>
      </c>
      <c r="BI60" s="145"/>
      <c r="BJ60" s="327">
        <f t="shared" si="128"/>
        <v>0</v>
      </c>
      <c r="BK60" s="144">
        <f t="shared" si="129"/>
        <v>1</v>
      </c>
      <c r="BL60" s="327">
        <f t="shared" si="132"/>
        <v>0</v>
      </c>
      <c r="BM60" s="234">
        <f t="shared" si="130"/>
        <v>1</v>
      </c>
      <c r="BN60" s="327">
        <f t="shared" si="131"/>
        <v>0</v>
      </c>
    </row>
    <row r="61" spans="1:119">
      <c r="A61" s="450"/>
      <c r="B61" s="451"/>
      <c r="C61" s="145"/>
      <c r="D61" s="327">
        <f t="shared" si="100"/>
        <v>0</v>
      </c>
      <c r="E61" s="145"/>
      <c r="F61" s="327">
        <f t="shared" si="133"/>
        <v>0</v>
      </c>
      <c r="G61" s="145"/>
      <c r="H61" s="327">
        <f t="shared" si="101"/>
        <v>0</v>
      </c>
      <c r="I61" s="145"/>
      <c r="J61" s="327">
        <f t="shared" si="102"/>
        <v>0</v>
      </c>
      <c r="K61" s="145"/>
      <c r="L61" s="327">
        <f t="shared" si="103"/>
        <v>0</v>
      </c>
      <c r="M61" s="145"/>
      <c r="N61" s="327">
        <f t="shared" si="104"/>
        <v>0</v>
      </c>
      <c r="O61" s="145"/>
      <c r="P61" s="327">
        <f t="shared" si="105"/>
        <v>0</v>
      </c>
      <c r="Q61" s="145"/>
      <c r="R61" s="327">
        <f t="shared" si="106"/>
        <v>0</v>
      </c>
      <c r="S61" s="145"/>
      <c r="T61" s="327">
        <f t="shared" si="107"/>
        <v>0</v>
      </c>
      <c r="U61" s="145"/>
      <c r="V61" s="327">
        <f t="shared" si="108"/>
        <v>0</v>
      </c>
      <c r="W61" s="145"/>
      <c r="X61" s="327">
        <f t="shared" si="109"/>
        <v>0</v>
      </c>
      <c r="Y61" s="145"/>
      <c r="Z61" s="327">
        <f t="shared" si="110"/>
        <v>0</v>
      </c>
      <c r="AA61" s="145"/>
      <c r="AB61" s="327">
        <f t="shared" si="111"/>
        <v>0</v>
      </c>
      <c r="AC61" s="145"/>
      <c r="AD61" s="327">
        <f t="shared" si="112"/>
        <v>0</v>
      </c>
      <c r="AE61" s="145"/>
      <c r="AF61" s="327">
        <f t="shared" si="113"/>
        <v>0</v>
      </c>
      <c r="AG61" s="145"/>
      <c r="AH61" s="327">
        <f t="shared" si="114"/>
        <v>0</v>
      </c>
      <c r="AI61" s="145"/>
      <c r="AJ61" s="327">
        <f t="shared" si="115"/>
        <v>0</v>
      </c>
      <c r="AK61" s="145"/>
      <c r="AL61" s="327">
        <f t="shared" si="116"/>
        <v>0</v>
      </c>
      <c r="AM61" s="145"/>
      <c r="AN61" s="327">
        <f t="shared" si="117"/>
        <v>0</v>
      </c>
      <c r="AO61" s="145"/>
      <c r="AP61" s="327">
        <f t="shared" si="118"/>
        <v>0</v>
      </c>
      <c r="AQ61" s="145"/>
      <c r="AR61" s="327">
        <f t="shared" si="119"/>
        <v>0</v>
      </c>
      <c r="AS61" s="145"/>
      <c r="AT61" s="327">
        <f t="shared" si="120"/>
        <v>0</v>
      </c>
      <c r="AU61" s="145"/>
      <c r="AV61" s="327">
        <f t="shared" si="121"/>
        <v>0</v>
      </c>
      <c r="AW61" s="145"/>
      <c r="AX61" s="327">
        <f t="shared" si="122"/>
        <v>0</v>
      </c>
      <c r="AY61" s="145"/>
      <c r="AZ61" s="327">
        <f t="shared" si="123"/>
        <v>0</v>
      </c>
      <c r="BA61" s="145"/>
      <c r="BB61" s="327">
        <f t="shared" si="124"/>
        <v>0</v>
      </c>
      <c r="BC61" s="145"/>
      <c r="BD61" s="327">
        <f t="shared" si="125"/>
        <v>0</v>
      </c>
      <c r="BE61" s="145"/>
      <c r="BF61" s="327">
        <f t="shared" si="126"/>
        <v>0</v>
      </c>
      <c r="BG61" s="145"/>
      <c r="BH61" s="327">
        <f t="shared" si="127"/>
        <v>0</v>
      </c>
      <c r="BI61" s="145"/>
      <c r="BJ61" s="327">
        <f t="shared" si="128"/>
        <v>0</v>
      </c>
      <c r="BK61" s="144">
        <f t="shared" si="129"/>
        <v>1</v>
      </c>
      <c r="BL61" s="327">
        <f t="shared" si="132"/>
        <v>0</v>
      </c>
      <c r="BM61" s="234">
        <f t="shared" si="130"/>
        <v>1</v>
      </c>
      <c r="BN61" s="327">
        <f t="shared" si="131"/>
        <v>0</v>
      </c>
    </row>
    <row r="62" spans="1:119">
      <c r="A62" s="450"/>
      <c r="B62" s="451"/>
      <c r="C62" s="145"/>
      <c r="D62" s="327">
        <f t="shared" si="100"/>
        <v>0</v>
      </c>
      <c r="E62" s="145"/>
      <c r="F62" s="327">
        <f t="shared" si="133"/>
        <v>0</v>
      </c>
      <c r="G62" s="145"/>
      <c r="H62" s="327">
        <f t="shared" si="101"/>
        <v>0</v>
      </c>
      <c r="I62" s="145"/>
      <c r="J62" s="327">
        <f t="shared" si="102"/>
        <v>0</v>
      </c>
      <c r="K62" s="145"/>
      <c r="L62" s="327">
        <f t="shared" si="103"/>
        <v>0</v>
      </c>
      <c r="M62" s="145"/>
      <c r="N62" s="327">
        <f t="shared" si="104"/>
        <v>0</v>
      </c>
      <c r="O62" s="145"/>
      <c r="P62" s="327">
        <f t="shared" si="105"/>
        <v>0</v>
      </c>
      <c r="Q62" s="145"/>
      <c r="R62" s="327">
        <f t="shared" si="106"/>
        <v>0</v>
      </c>
      <c r="S62" s="145"/>
      <c r="T62" s="327">
        <f t="shared" si="107"/>
        <v>0</v>
      </c>
      <c r="U62" s="145"/>
      <c r="V62" s="327">
        <f t="shared" si="108"/>
        <v>0</v>
      </c>
      <c r="W62" s="145"/>
      <c r="X62" s="327">
        <f t="shared" si="109"/>
        <v>0</v>
      </c>
      <c r="Y62" s="145"/>
      <c r="Z62" s="327">
        <f t="shared" si="110"/>
        <v>0</v>
      </c>
      <c r="AA62" s="145"/>
      <c r="AB62" s="327">
        <f t="shared" si="111"/>
        <v>0</v>
      </c>
      <c r="AC62" s="145"/>
      <c r="AD62" s="327">
        <f t="shared" si="112"/>
        <v>0</v>
      </c>
      <c r="AE62" s="145"/>
      <c r="AF62" s="327">
        <f t="shared" si="113"/>
        <v>0</v>
      </c>
      <c r="AG62" s="145"/>
      <c r="AH62" s="327">
        <f t="shared" si="114"/>
        <v>0</v>
      </c>
      <c r="AI62" s="145"/>
      <c r="AJ62" s="327">
        <f t="shared" si="115"/>
        <v>0</v>
      </c>
      <c r="AK62" s="145"/>
      <c r="AL62" s="327">
        <f t="shared" si="116"/>
        <v>0</v>
      </c>
      <c r="AM62" s="145"/>
      <c r="AN62" s="327">
        <f t="shared" si="117"/>
        <v>0</v>
      </c>
      <c r="AO62" s="145"/>
      <c r="AP62" s="327">
        <f t="shared" si="118"/>
        <v>0</v>
      </c>
      <c r="AQ62" s="145"/>
      <c r="AR62" s="327">
        <f t="shared" si="119"/>
        <v>0</v>
      </c>
      <c r="AS62" s="145"/>
      <c r="AT62" s="327">
        <f t="shared" si="120"/>
        <v>0</v>
      </c>
      <c r="AU62" s="145"/>
      <c r="AV62" s="327">
        <f t="shared" si="121"/>
        <v>0</v>
      </c>
      <c r="AW62" s="145"/>
      <c r="AX62" s="327">
        <f t="shared" si="122"/>
        <v>0</v>
      </c>
      <c r="AY62" s="145"/>
      <c r="AZ62" s="327">
        <f t="shared" si="123"/>
        <v>0</v>
      </c>
      <c r="BA62" s="145"/>
      <c r="BB62" s="327">
        <f t="shared" si="124"/>
        <v>0</v>
      </c>
      <c r="BC62" s="145"/>
      <c r="BD62" s="327">
        <f t="shared" si="125"/>
        <v>0</v>
      </c>
      <c r="BE62" s="145"/>
      <c r="BF62" s="327">
        <f t="shared" si="126"/>
        <v>0</v>
      </c>
      <c r="BG62" s="145"/>
      <c r="BH62" s="327">
        <f t="shared" si="127"/>
        <v>0</v>
      </c>
      <c r="BI62" s="145"/>
      <c r="BJ62" s="327">
        <f t="shared" si="128"/>
        <v>0</v>
      </c>
      <c r="BK62" s="144">
        <f t="shared" si="129"/>
        <v>1</v>
      </c>
      <c r="BL62" s="327">
        <f t="shared" si="132"/>
        <v>0</v>
      </c>
      <c r="BM62" s="234">
        <f t="shared" si="130"/>
        <v>1</v>
      </c>
      <c r="BN62" s="327">
        <f t="shared" si="131"/>
        <v>0</v>
      </c>
    </row>
    <row r="63" spans="1:119">
      <c r="A63" s="450"/>
      <c r="B63" s="451"/>
      <c r="C63" s="145"/>
      <c r="D63" s="327">
        <f t="shared" si="100"/>
        <v>0</v>
      </c>
      <c r="E63" s="145"/>
      <c r="F63" s="327">
        <f t="shared" si="100"/>
        <v>0</v>
      </c>
      <c r="G63" s="145"/>
      <c r="H63" s="327">
        <f t="shared" si="101"/>
        <v>0</v>
      </c>
      <c r="I63" s="145"/>
      <c r="J63" s="327">
        <f t="shared" si="102"/>
        <v>0</v>
      </c>
      <c r="K63" s="145"/>
      <c r="L63" s="327">
        <f t="shared" si="103"/>
        <v>0</v>
      </c>
      <c r="M63" s="145"/>
      <c r="N63" s="327">
        <f t="shared" si="104"/>
        <v>0</v>
      </c>
      <c r="O63" s="145"/>
      <c r="P63" s="327">
        <f t="shared" si="105"/>
        <v>0</v>
      </c>
      <c r="Q63" s="145"/>
      <c r="R63" s="327">
        <f t="shared" si="106"/>
        <v>0</v>
      </c>
      <c r="S63" s="145"/>
      <c r="T63" s="327">
        <f t="shared" si="107"/>
        <v>0</v>
      </c>
      <c r="U63" s="145"/>
      <c r="V63" s="327">
        <f t="shared" si="108"/>
        <v>0</v>
      </c>
      <c r="W63" s="145"/>
      <c r="X63" s="327">
        <f t="shared" si="109"/>
        <v>0</v>
      </c>
      <c r="Y63" s="145"/>
      <c r="Z63" s="327">
        <f t="shared" si="110"/>
        <v>0</v>
      </c>
      <c r="AA63" s="145"/>
      <c r="AB63" s="327">
        <f t="shared" si="111"/>
        <v>0</v>
      </c>
      <c r="AC63" s="145"/>
      <c r="AD63" s="327">
        <f t="shared" si="112"/>
        <v>0</v>
      </c>
      <c r="AE63" s="145"/>
      <c r="AF63" s="327">
        <f t="shared" si="113"/>
        <v>0</v>
      </c>
      <c r="AG63" s="145"/>
      <c r="AH63" s="327">
        <f t="shared" si="114"/>
        <v>0</v>
      </c>
      <c r="AI63" s="145"/>
      <c r="AJ63" s="327">
        <f t="shared" si="115"/>
        <v>0</v>
      </c>
      <c r="AK63" s="145"/>
      <c r="AL63" s="327">
        <f t="shared" si="116"/>
        <v>0</v>
      </c>
      <c r="AM63" s="145"/>
      <c r="AN63" s="327">
        <f t="shared" si="117"/>
        <v>0</v>
      </c>
      <c r="AO63" s="145"/>
      <c r="AP63" s="327">
        <f t="shared" si="118"/>
        <v>0</v>
      </c>
      <c r="AQ63" s="145"/>
      <c r="AR63" s="327">
        <f t="shared" si="119"/>
        <v>0</v>
      </c>
      <c r="AS63" s="145"/>
      <c r="AT63" s="327">
        <f t="shared" si="120"/>
        <v>0</v>
      </c>
      <c r="AU63" s="145"/>
      <c r="AV63" s="327">
        <f t="shared" si="121"/>
        <v>0</v>
      </c>
      <c r="AW63" s="145"/>
      <c r="AX63" s="327">
        <f t="shared" si="122"/>
        <v>0</v>
      </c>
      <c r="AY63" s="145"/>
      <c r="AZ63" s="327">
        <f t="shared" si="123"/>
        <v>0</v>
      </c>
      <c r="BA63" s="145"/>
      <c r="BB63" s="327">
        <f t="shared" si="124"/>
        <v>0</v>
      </c>
      <c r="BC63" s="145"/>
      <c r="BD63" s="327">
        <f t="shared" si="125"/>
        <v>0</v>
      </c>
      <c r="BE63" s="145"/>
      <c r="BF63" s="327">
        <f t="shared" si="126"/>
        <v>0</v>
      </c>
      <c r="BG63" s="145"/>
      <c r="BH63" s="327">
        <f t="shared" si="127"/>
        <v>0</v>
      </c>
      <c r="BI63" s="145"/>
      <c r="BJ63" s="327">
        <f t="shared" si="128"/>
        <v>0</v>
      </c>
      <c r="BK63" s="144">
        <f t="shared" si="129"/>
        <v>1</v>
      </c>
      <c r="BL63" s="327">
        <f t="shared" si="132"/>
        <v>0</v>
      </c>
      <c r="BM63" s="234">
        <f t="shared" si="130"/>
        <v>1</v>
      </c>
      <c r="BN63" s="327">
        <f t="shared" si="131"/>
        <v>0</v>
      </c>
    </row>
    <row r="64" spans="1:119">
      <c r="A64" s="90"/>
      <c r="B64" s="416"/>
      <c r="C64" s="145"/>
      <c r="D64" s="327">
        <f t="shared" si="100"/>
        <v>0</v>
      </c>
      <c r="E64" s="145"/>
      <c r="F64" s="327">
        <f t="shared" si="100"/>
        <v>0</v>
      </c>
      <c r="G64" s="145"/>
      <c r="H64" s="327">
        <f t="shared" si="101"/>
        <v>0</v>
      </c>
      <c r="I64" s="145"/>
      <c r="J64" s="327">
        <f t="shared" si="102"/>
        <v>0</v>
      </c>
      <c r="K64" s="145"/>
      <c r="L64" s="327">
        <f t="shared" si="103"/>
        <v>0</v>
      </c>
      <c r="M64" s="145"/>
      <c r="N64" s="327">
        <f t="shared" si="104"/>
        <v>0</v>
      </c>
      <c r="O64" s="145"/>
      <c r="P64" s="327">
        <f t="shared" si="105"/>
        <v>0</v>
      </c>
      <c r="Q64" s="145"/>
      <c r="R64" s="327">
        <f t="shared" si="106"/>
        <v>0</v>
      </c>
      <c r="S64" s="145"/>
      <c r="T64" s="327">
        <f t="shared" si="107"/>
        <v>0</v>
      </c>
      <c r="U64" s="145"/>
      <c r="V64" s="327">
        <f t="shared" si="108"/>
        <v>0</v>
      </c>
      <c r="W64" s="145"/>
      <c r="X64" s="327">
        <f t="shared" si="109"/>
        <v>0</v>
      </c>
      <c r="Y64" s="145"/>
      <c r="Z64" s="327">
        <f t="shared" si="110"/>
        <v>0</v>
      </c>
      <c r="AA64" s="145"/>
      <c r="AB64" s="327">
        <f t="shared" si="111"/>
        <v>0</v>
      </c>
      <c r="AC64" s="145"/>
      <c r="AD64" s="327">
        <f t="shared" si="112"/>
        <v>0</v>
      </c>
      <c r="AE64" s="145"/>
      <c r="AF64" s="327">
        <f t="shared" si="113"/>
        <v>0</v>
      </c>
      <c r="AG64" s="145"/>
      <c r="AH64" s="327">
        <f t="shared" si="114"/>
        <v>0</v>
      </c>
      <c r="AI64" s="145"/>
      <c r="AJ64" s="327">
        <f t="shared" si="115"/>
        <v>0</v>
      </c>
      <c r="AK64" s="145"/>
      <c r="AL64" s="327">
        <f t="shared" si="116"/>
        <v>0</v>
      </c>
      <c r="AM64" s="145"/>
      <c r="AN64" s="327">
        <f t="shared" si="117"/>
        <v>0</v>
      </c>
      <c r="AO64" s="145"/>
      <c r="AP64" s="327">
        <f t="shared" si="118"/>
        <v>0</v>
      </c>
      <c r="AQ64" s="145"/>
      <c r="AR64" s="327">
        <f t="shared" si="119"/>
        <v>0</v>
      </c>
      <c r="AS64" s="145"/>
      <c r="AT64" s="327">
        <f t="shared" si="120"/>
        <v>0</v>
      </c>
      <c r="AU64" s="145"/>
      <c r="AV64" s="327">
        <f t="shared" si="121"/>
        <v>0</v>
      </c>
      <c r="AW64" s="145"/>
      <c r="AX64" s="327">
        <f t="shared" si="122"/>
        <v>0</v>
      </c>
      <c r="AY64" s="145"/>
      <c r="AZ64" s="327">
        <f t="shared" si="123"/>
        <v>0</v>
      </c>
      <c r="BA64" s="145"/>
      <c r="BB64" s="327">
        <f t="shared" si="124"/>
        <v>0</v>
      </c>
      <c r="BC64" s="145"/>
      <c r="BD64" s="327">
        <f t="shared" si="125"/>
        <v>0</v>
      </c>
      <c r="BE64" s="145"/>
      <c r="BF64" s="327">
        <f t="shared" si="126"/>
        <v>0</v>
      </c>
      <c r="BG64" s="145"/>
      <c r="BH64" s="327">
        <f t="shared" si="127"/>
        <v>0</v>
      </c>
      <c r="BI64" s="145"/>
      <c r="BJ64" s="327">
        <f t="shared" si="128"/>
        <v>0</v>
      </c>
      <c r="BK64" s="144">
        <f t="shared" si="129"/>
        <v>1</v>
      </c>
      <c r="BL64" s="327">
        <f t="shared" si="132"/>
        <v>0</v>
      </c>
      <c r="BM64" s="234">
        <f t="shared" si="130"/>
        <v>1</v>
      </c>
      <c r="BN64" s="327">
        <f t="shared" si="131"/>
        <v>0</v>
      </c>
    </row>
    <row r="65" spans="1:66" hidden="1">
      <c r="A65" s="90"/>
      <c r="B65" s="416"/>
      <c r="C65" s="145"/>
      <c r="D65" s="327">
        <f t="shared" si="100"/>
        <v>0</v>
      </c>
      <c r="E65" s="145"/>
      <c r="F65" s="327">
        <f t="shared" si="100"/>
        <v>0</v>
      </c>
      <c r="G65" s="145"/>
      <c r="H65" s="327">
        <f t="shared" si="101"/>
        <v>0</v>
      </c>
      <c r="I65" s="145"/>
      <c r="J65" s="327">
        <f t="shared" si="102"/>
        <v>0</v>
      </c>
      <c r="K65" s="145"/>
      <c r="L65" s="327">
        <f t="shared" si="103"/>
        <v>0</v>
      </c>
      <c r="M65" s="145"/>
      <c r="N65" s="327">
        <f t="shared" si="104"/>
        <v>0</v>
      </c>
      <c r="O65" s="145"/>
      <c r="P65" s="327">
        <f t="shared" si="105"/>
        <v>0</v>
      </c>
      <c r="Q65" s="145"/>
      <c r="R65" s="327">
        <f t="shared" si="106"/>
        <v>0</v>
      </c>
      <c r="S65" s="145"/>
      <c r="T65" s="327">
        <f t="shared" si="107"/>
        <v>0</v>
      </c>
      <c r="U65" s="145"/>
      <c r="V65" s="327">
        <f t="shared" si="108"/>
        <v>0</v>
      </c>
      <c r="W65" s="145"/>
      <c r="X65" s="327">
        <f t="shared" si="109"/>
        <v>0</v>
      </c>
      <c r="Y65" s="145"/>
      <c r="Z65" s="327">
        <f t="shared" si="110"/>
        <v>0</v>
      </c>
      <c r="AA65" s="145"/>
      <c r="AB65" s="327">
        <f t="shared" si="111"/>
        <v>0</v>
      </c>
      <c r="AC65" s="145"/>
      <c r="AD65" s="327">
        <f t="shared" si="112"/>
        <v>0</v>
      </c>
      <c r="AE65" s="145"/>
      <c r="AF65" s="327">
        <f t="shared" si="113"/>
        <v>0</v>
      </c>
      <c r="AG65" s="145"/>
      <c r="AH65" s="327">
        <f t="shared" si="114"/>
        <v>0</v>
      </c>
      <c r="AI65" s="145"/>
      <c r="AJ65" s="327">
        <f t="shared" si="115"/>
        <v>0</v>
      </c>
      <c r="AK65" s="145"/>
      <c r="AL65" s="327">
        <f t="shared" si="116"/>
        <v>0</v>
      </c>
      <c r="AM65" s="145"/>
      <c r="AN65" s="327">
        <f t="shared" si="117"/>
        <v>0</v>
      </c>
      <c r="AO65" s="145"/>
      <c r="AP65" s="327">
        <f t="shared" si="118"/>
        <v>0</v>
      </c>
      <c r="AQ65" s="145"/>
      <c r="AR65" s="327">
        <f t="shared" si="119"/>
        <v>0</v>
      </c>
      <c r="AS65" s="145"/>
      <c r="AT65" s="327">
        <f t="shared" si="120"/>
        <v>0</v>
      </c>
      <c r="AU65" s="145"/>
      <c r="AV65" s="327">
        <f t="shared" si="121"/>
        <v>0</v>
      </c>
      <c r="AW65" s="145"/>
      <c r="AX65" s="327">
        <f t="shared" si="122"/>
        <v>0</v>
      </c>
      <c r="AY65" s="145"/>
      <c r="AZ65" s="327">
        <f t="shared" si="123"/>
        <v>0</v>
      </c>
      <c r="BA65" s="145"/>
      <c r="BB65" s="327">
        <f t="shared" si="124"/>
        <v>0</v>
      </c>
      <c r="BC65" s="145"/>
      <c r="BD65" s="327">
        <f t="shared" si="125"/>
        <v>0</v>
      </c>
      <c r="BE65" s="145"/>
      <c r="BF65" s="327">
        <f t="shared" si="126"/>
        <v>0</v>
      </c>
      <c r="BG65" s="145"/>
      <c r="BH65" s="327">
        <f t="shared" si="127"/>
        <v>0</v>
      </c>
      <c r="BI65" s="145"/>
      <c r="BJ65" s="327">
        <f t="shared" si="128"/>
        <v>0</v>
      </c>
      <c r="BK65" s="144">
        <f t="shared" si="129"/>
        <v>1</v>
      </c>
      <c r="BL65" s="327">
        <f t="shared" si="132"/>
        <v>0</v>
      </c>
      <c r="BM65" s="234">
        <f t="shared" si="130"/>
        <v>1</v>
      </c>
      <c r="BN65" s="327">
        <f t="shared" si="131"/>
        <v>0</v>
      </c>
    </row>
    <row r="66" spans="1:66" hidden="1">
      <c r="A66" s="90"/>
      <c r="B66" s="416"/>
      <c r="C66" s="145"/>
      <c r="D66" s="327">
        <f t="shared" si="100"/>
        <v>0</v>
      </c>
      <c r="E66" s="145"/>
      <c r="F66" s="327">
        <f>$B66*E66</f>
        <v>0</v>
      </c>
      <c r="G66" s="145"/>
      <c r="H66" s="327">
        <f t="shared" si="101"/>
        <v>0</v>
      </c>
      <c r="I66" s="145"/>
      <c r="J66" s="327">
        <f t="shared" si="102"/>
        <v>0</v>
      </c>
      <c r="K66" s="145"/>
      <c r="L66" s="327">
        <f t="shared" si="103"/>
        <v>0</v>
      </c>
      <c r="M66" s="145"/>
      <c r="N66" s="327">
        <f t="shared" si="104"/>
        <v>0</v>
      </c>
      <c r="O66" s="145"/>
      <c r="P66" s="327">
        <f t="shared" si="105"/>
        <v>0</v>
      </c>
      <c r="Q66" s="145"/>
      <c r="R66" s="327">
        <f t="shared" si="106"/>
        <v>0</v>
      </c>
      <c r="S66" s="145"/>
      <c r="T66" s="327">
        <f t="shared" si="107"/>
        <v>0</v>
      </c>
      <c r="U66" s="145"/>
      <c r="V66" s="327">
        <f t="shared" si="108"/>
        <v>0</v>
      </c>
      <c r="W66" s="145"/>
      <c r="X66" s="327">
        <f t="shared" si="109"/>
        <v>0</v>
      </c>
      <c r="Y66" s="145"/>
      <c r="Z66" s="327">
        <f t="shared" si="110"/>
        <v>0</v>
      </c>
      <c r="AA66" s="145"/>
      <c r="AB66" s="327">
        <f t="shared" si="111"/>
        <v>0</v>
      </c>
      <c r="AC66" s="145"/>
      <c r="AD66" s="327">
        <f t="shared" si="112"/>
        <v>0</v>
      </c>
      <c r="AE66" s="145"/>
      <c r="AF66" s="327">
        <f t="shared" si="113"/>
        <v>0</v>
      </c>
      <c r="AG66" s="145"/>
      <c r="AH66" s="327">
        <f t="shared" si="114"/>
        <v>0</v>
      </c>
      <c r="AI66" s="145"/>
      <c r="AJ66" s="327">
        <f t="shared" si="115"/>
        <v>0</v>
      </c>
      <c r="AK66" s="145"/>
      <c r="AL66" s="327">
        <f t="shared" si="116"/>
        <v>0</v>
      </c>
      <c r="AM66" s="145"/>
      <c r="AN66" s="327">
        <f t="shared" si="117"/>
        <v>0</v>
      </c>
      <c r="AO66" s="145"/>
      <c r="AP66" s="327">
        <f t="shared" si="118"/>
        <v>0</v>
      </c>
      <c r="AQ66" s="145"/>
      <c r="AR66" s="327">
        <f t="shared" si="119"/>
        <v>0</v>
      </c>
      <c r="AS66" s="145"/>
      <c r="AT66" s="327">
        <f t="shared" si="120"/>
        <v>0</v>
      </c>
      <c r="AU66" s="145"/>
      <c r="AV66" s="327">
        <f t="shared" si="121"/>
        <v>0</v>
      </c>
      <c r="AW66" s="145"/>
      <c r="AX66" s="327">
        <f t="shared" si="122"/>
        <v>0</v>
      </c>
      <c r="AY66" s="145"/>
      <c r="AZ66" s="327">
        <f t="shared" si="123"/>
        <v>0</v>
      </c>
      <c r="BA66" s="145"/>
      <c r="BB66" s="327">
        <f t="shared" si="124"/>
        <v>0</v>
      </c>
      <c r="BC66" s="145"/>
      <c r="BD66" s="327">
        <f t="shared" si="125"/>
        <v>0</v>
      </c>
      <c r="BE66" s="145"/>
      <c r="BF66" s="327">
        <f t="shared" si="126"/>
        <v>0</v>
      </c>
      <c r="BG66" s="145"/>
      <c r="BH66" s="327">
        <f t="shared" si="127"/>
        <v>0</v>
      </c>
      <c r="BI66" s="145"/>
      <c r="BJ66" s="327">
        <f t="shared" si="128"/>
        <v>0</v>
      </c>
      <c r="BK66" s="144">
        <f t="shared" si="129"/>
        <v>1</v>
      </c>
      <c r="BL66" s="327">
        <f>$B66*BK66</f>
        <v>0</v>
      </c>
      <c r="BM66" s="234">
        <f t="shared" si="130"/>
        <v>1</v>
      </c>
      <c r="BN66" s="327">
        <f t="shared" si="131"/>
        <v>0</v>
      </c>
    </row>
    <row r="67" spans="1:66" hidden="1">
      <c r="A67" s="90"/>
      <c r="B67" s="416"/>
      <c r="C67" s="145"/>
      <c r="D67" s="327">
        <f t="shared" si="100"/>
        <v>0</v>
      </c>
      <c r="E67" s="145"/>
      <c r="F67" s="327">
        <f t="shared" ref="F67:F123" si="134">$B67*E67</f>
        <v>0</v>
      </c>
      <c r="G67" s="145"/>
      <c r="H67" s="327">
        <f t="shared" si="101"/>
        <v>0</v>
      </c>
      <c r="I67" s="145"/>
      <c r="J67" s="327">
        <f t="shared" si="102"/>
        <v>0</v>
      </c>
      <c r="K67" s="145"/>
      <c r="L67" s="327">
        <f t="shared" si="103"/>
        <v>0</v>
      </c>
      <c r="M67" s="145"/>
      <c r="N67" s="327">
        <f t="shared" si="104"/>
        <v>0</v>
      </c>
      <c r="O67" s="145"/>
      <c r="P67" s="327">
        <f t="shared" si="105"/>
        <v>0</v>
      </c>
      <c r="Q67" s="145"/>
      <c r="R67" s="327">
        <f t="shared" si="106"/>
        <v>0</v>
      </c>
      <c r="S67" s="145"/>
      <c r="T67" s="327">
        <f t="shared" si="107"/>
        <v>0</v>
      </c>
      <c r="U67" s="145"/>
      <c r="V67" s="327">
        <f t="shared" si="108"/>
        <v>0</v>
      </c>
      <c r="W67" s="145"/>
      <c r="X67" s="327">
        <f t="shared" si="109"/>
        <v>0</v>
      </c>
      <c r="Y67" s="145"/>
      <c r="Z67" s="327">
        <f t="shared" si="110"/>
        <v>0</v>
      </c>
      <c r="AA67" s="145"/>
      <c r="AB67" s="327">
        <f t="shared" si="111"/>
        <v>0</v>
      </c>
      <c r="AC67" s="145"/>
      <c r="AD67" s="327">
        <f t="shared" si="112"/>
        <v>0</v>
      </c>
      <c r="AE67" s="145"/>
      <c r="AF67" s="327">
        <f t="shared" si="113"/>
        <v>0</v>
      </c>
      <c r="AG67" s="145"/>
      <c r="AH67" s="327">
        <f t="shared" si="114"/>
        <v>0</v>
      </c>
      <c r="AI67" s="145"/>
      <c r="AJ67" s="327">
        <f t="shared" si="115"/>
        <v>0</v>
      </c>
      <c r="AK67" s="145"/>
      <c r="AL67" s="327">
        <f t="shared" si="116"/>
        <v>0</v>
      </c>
      <c r="AM67" s="145"/>
      <c r="AN67" s="327">
        <f t="shared" si="117"/>
        <v>0</v>
      </c>
      <c r="AO67" s="145"/>
      <c r="AP67" s="327">
        <f t="shared" si="118"/>
        <v>0</v>
      </c>
      <c r="AQ67" s="145"/>
      <c r="AR67" s="327">
        <f t="shared" si="119"/>
        <v>0</v>
      </c>
      <c r="AS67" s="145"/>
      <c r="AT67" s="327">
        <f t="shared" si="120"/>
        <v>0</v>
      </c>
      <c r="AU67" s="145"/>
      <c r="AV67" s="327">
        <f t="shared" si="121"/>
        <v>0</v>
      </c>
      <c r="AW67" s="145"/>
      <c r="AX67" s="327">
        <f t="shared" si="122"/>
        <v>0</v>
      </c>
      <c r="AY67" s="145"/>
      <c r="AZ67" s="327">
        <f t="shared" si="123"/>
        <v>0</v>
      </c>
      <c r="BA67" s="145"/>
      <c r="BB67" s="327">
        <f t="shared" si="124"/>
        <v>0</v>
      </c>
      <c r="BC67" s="145"/>
      <c r="BD67" s="327">
        <f t="shared" si="125"/>
        <v>0</v>
      </c>
      <c r="BE67" s="145"/>
      <c r="BF67" s="327">
        <f t="shared" si="126"/>
        <v>0</v>
      </c>
      <c r="BG67" s="145"/>
      <c r="BH67" s="327">
        <f t="shared" si="127"/>
        <v>0</v>
      </c>
      <c r="BI67" s="145"/>
      <c r="BJ67" s="327">
        <f t="shared" si="128"/>
        <v>0</v>
      </c>
      <c r="BK67" s="144">
        <f t="shared" si="129"/>
        <v>1</v>
      </c>
      <c r="BL67" s="327">
        <f t="shared" ref="BL67:BL123" si="135">$B67*BK67</f>
        <v>0</v>
      </c>
      <c r="BM67" s="234">
        <f t="shared" si="130"/>
        <v>1</v>
      </c>
      <c r="BN67" s="327">
        <f t="shared" si="131"/>
        <v>0</v>
      </c>
    </row>
    <row r="68" spans="1:66" hidden="1">
      <c r="A68" s="90"/>
      <c r="B68" s="416"/>
      <c r="C68" s="145"/>
      <c r="D68" s="327">
        <f t="shared" si="100"/>
        <v>0</v>
      </c>
      <c r="E68" s="145"/>
      <c r="F68" s="327">
        <f t="shared" si="134"/>
        <v>0</v>
      </c>
      <c r="G68" s="145"/>
      <c r="H68" s="327">
        <f t="shared" si="101"/>
        <v>0</v>
      </c>
      <c r="I68" s="145"/>
      <c r="J68" s="327">
        <f t="shared" si="102"/>
        <v>0</v>
      </c>
      <c r="K68" s="145"/>
      <c r="L68" s="327">
        <f t="shared" si="103"/>
        <v>0</v>
      </c>
      <c r="M68" s="145"/>
      <c r="N68" s="327">
        <f t="shared" si="104"/>
        <v>0</v>
      </c>
      <c r="O68" s="145"/>
      <c r="P68" s="327">
        <f t="shared" si="105"/>
        <v>0</v>
      </c>
      <c r="Q68" s="145"/>
      <c r="R68" s="327">
        <f t="shared" si="106"/>
        <v>0</v>
      </c>
      <c r="S68" s="145"/>
      <c r="T68" s="327">
        <f t="shared" si="107"/>
        <v>0</v>
      </c>
      <c r="U68" s="145"/>
      <c r="V68" s="327">
        <f t="shared" si="108"/>
        <v>0</v>
      </c>
      <c r="W68" s="145"/>
      <c r="X68" s="327">
        <f t="shared" si="109"/>
        <v>0</v>
      </c>
      <c r="Y68" s="145"/>
      <c r="Z68" s="327">
        <f t="shared" si="110"/>
        <v>0</v>
      </c>
      <c r="AA68" s="145"/>
      <c r="AB68" s="327">
        <f t="shared" si="111"/>
        <v>0</v>
      </c>
      <c r="AC68" s="145"/>
      <c r="AD68" s="327">
        <f t="shared" si="112"/>
        <v>0</v>
      </c>
      <c r="AE68" s="145"/>
      <c r="AF68" s="327">
        <f t="shared" si="113"/>
        <v>0</v>
      </c>
      <c r="AG68" s="145"/>
      <c r="AH68" s="327">
        <f t="shared" si="114"/>
        <v>0</v>
      </c>
      <c r="AI68" s="145"/>
      <c r="AJ68" s="327">
        <f t="shared" si="115"/>
        <v>0</v>
      </c>
      <c r="AK68" s="145"/>
      <c r="AL68" s="327">
        <f t="shared" si="116"/>
        <v>0</v>
      </c>
      <c r="AM68" s="145"/>
      <c r="AN68" s="327">
        <f t="shared" si="117"/>
        <v>0</v>
      </c>
      <c r="AO68" s="145"/>
      <c r="AP68" s="327">
        <f t="shared" si="118"/>
        <v>0</v>
      </c>
      <c r="AQ68" s="145"/>
      <c r="AR68" s="327">
        <f t="shared" si="119"/>
        <v>0</v>
      </c>
      <c r="AS68" s="145"/>
      <c r="AT68" s="327">
        <f t="shared" si="120"/>
        <v>0</v>
      </c>
      <c r="AU68" s="145"/>
      <c r="AV68" s="327">
        <f t="shared" si="121"/>
        <v>0</v>
      </c>
      <c r="AW68" s="145"/>
      <c r="AX68" s="327">
        <f t="shared" si="122"/>
        <v>0</v>
      </c>
      <c r="AY68" s="145"/>
      <c r="AZ68" s="327">
        <f t="shared" si="123"/>
        <v>0</v>
      </c>
      <c r="BA68" s="145"/>
      <c r="BB68" s="327">
        <f t="shared" si="124"/>
        <v>0</v>
      </c>
      <c r="BC68" s="145"/>
      <c r="BD68" s="327">
        <f t="shared" si="125"/>
        <v>0</v>
      </c>
      <c r="BE68" s="145"/>
      <c r="BF68" s="327">
        <f t="shared" si="126"/>
        <v>0</v>
      </c>
      <c r="BG68" s="145"/>
      <c r="BH68" s="327">
        <f t="shared" si="127"/>
        <v>0</v>
      </c>
      <c r="BI68" s="145"/>
      <c r="BJ68" s="327">
        <f t="shared" si="128"/>
        <v>0</v>
      </c>
      <c r="BK68" s="144">
        <f t="shared" si="129"/>
        <v>1</v>
      </c>
      <c r="BL68" s="327">
        <f t="shared" si="135"/>
        <v>0</v>
      </c>
      <c r="BM68" s="234">
        <f t="shared" si="130"/>
        <v>1</v>
      </c>
      <c r="BN68" s="327">
        <f t="shared" si="131"/>
        <v>0</v>
      </c>
    </row>
    <row r="69" spans="1:66" hidden="1">
      <c r="A69" s="90"/>
      <c r="B69" s="416"/>
      <c r="C69" s="145"/>
      <c r="D69" s="327">
        <f t="shared" si="100"/>
        <v>0</v>
      </c>
      <c r="E69" s="145"/>
      <c r="F69" s="327">
        <f t="shared" si="134"/>
        <v>0</v>
      </c>
      <c r="G69" s="145"/>
      <c r="H69" s="327">
        <f t="shared" si="101"/>
        <v>0</v>
      </c>
      <c r="I69" s="145"/>
      <c r="J69" s="327">
        <f t="shared" si="102"/>
        <v>0</v>
      </c>
      <c r="K69" s="145"/>
      <c r="L69" s="327">
        <f t="shared" si="103"/>
        <v>0</v>
      </c>
      <c r="M69" s="145"/>
      <c r="N69" s="327">
        <f t="shared" si="104"/>
        <v>0</v>
      </c>
      <c r="O69" s="145"/>
      <c r="P69" s="327">
        <f t="shared" si="105"/>
        <v>0</v>
      </c>
      <c r="Q69" s="145"/>
      <c r="R69" s="327">
        <f t="shared" si="106"/>
        <v>0</v>
      </c>
      <c r="S69" s="145"/>
      <c r="T69" s="327">
        <f t="shared" si="107"/>
        <v>0</v>
      </c>
      <c r="U69" s="145"/>
      <c r="V69" s="327">
        <f t="shared" si="108"/>
        <v>0</v>
      </c>
      <c r="W69" s="145"/>
      <c r="X69" s="327">
        <f t="shared" si="109"/>
        <v>0</v>
      </c>
      <c r="Y69" s="145"/>
      <c r="Z69" s="327">
        <f t="shared" si="110"/>
        <v>0</v>
      </c>
      <c r="AA69" s="145"/>
      <c r="AB69" s="327">
        <f t="shared" si="111"/>
        <v>0</v>
      </c>
      <c r="AC69" s="145"/>
      <c r="AD69" s="327">
        <f t="shared" si="112"/>
        <v>0</v>
      </c>
      <c r="AE69" s="145"/>
      <c r="AF69" s="327">
        <f t="shared" si="113"/>
        <v>0</v>
      </c>
      <c r="AG69" s="145"/>
      <c r="AH69" s="327">
        <f t="shared" si="114"/>
        <v>0</v>
      </c>
      <c r="AI69" s="145"/>
      <c r="AJ69" s="327">
        <f t="shared" si="115"/>
        <v>0</v>
      </c>
      <c r="AK69" s="145"/>
      <c r="AL69" s="327">
        <f t="shared" si="116"/>
        <v>0</v>
      </c>
      <c r="AM69" s="145"/>
      <c r="AN69" s="327">
        <f t="shared" si="117"/>
        <v>0</v>
      </c>
      <c r="AO69" s="145"/>
      <c r="AP69" s="327">
        <f t="shared" si="118"/>
        <v>0</v>
      </c>
      <c r="AQ69" s="145"/>
      <c r="AR69" s="327">
        <f t="shared" si="119"/>
        <v>0</v>
      </c>
      <c r="AS69" s="145"/>
      <c r="AT69" s="327">
        <f t="shared" si="120"/>
        <v>0</v>
      </c>
      <c r="AU69" s="145"/>
      <c r="AV69" s="327">
        <f t="shared" si="121"/>
        <v>0</v>
      </c>
      <c r="AW69" s="145"/>
      <c r="AX69" s="327">
        <f t="shared" si="122"/>
        <v>0</v>
      </c>
      <c r="AY69" s="145"/>
      <c r="AZ69" s="327">
        <f t="shared" si="123"/>
        <v>0</v>
      </c>
      <c r="BA69" s="145"/>
      <c r="BB69" s="327">
        <f t="shared" si="124"/>
        <v>0</v>
      </c>
      <c r="BC69" s="145"/>
      <c r="BD69" s="327">
        <f t="shared" si="125"/>
        <v>0</v>
      </c>
      <c r="BE69" s="145"/>
      <c r="BF69" s="327">
        <f t="shared" si="126"/>
        <v>0</v>
      </c>
      <c r="BG69" s="145"/>
      <c r="BH69" s="327">
        <f t="shared" si="127"/>
        <v>0</v>
      </c>
      <c r="BI69" s="145"/>
      <c r="BJ69" s="327">
        <f t="shared" si="128"/>
        <v>0</v>
      </c>
      <c r="BK69" s="144">
        <f t="shared" si="129"/>
        <v>1</v>
      </c>
      <c r="BL69" s="327">
        <f t="shared" si="135"/>
        <v>0</v>
      </c>
      <c r="BM69" s="234">
        <f t="shared" si="130"/>
        <v>1</v>
      </c>
      <c r="BN69" s="327">
        <f t="shared" si="131"/>
        <v>0</v>
      </c>
    </row>
    <row r="70" spans="1:66" hidden="1">
      <c r="A70" s="90"/>
      <c r="B70" s="416"/>
      <c r="C70" s="145"/>
      <c r="D70" s="327">
        <f t="shared" si="100"/>
        <v>0</v>
      </c>
      <c r="E70" s="145"/>
      <c r="F70" s="327">
        <f t="shared" si="134"/>
        <v>0</v>
      </c>
      <c r="G70" s="145"/>
      <c r="H70" s="327">
        <f t="shared" si="101"/>
        <v>0</v>
      </c>
      <c r="I70" s="145"/>
      <c r="J70" s="327">
        <f t="shared" si="102"/>
        <v>0</v>
      </c>
      <c r="K70" s="145"/>
      <c r="L70" s="327">
        <f t="shared" si="103"/>
        <v>0</v>
      </c>
      <c r="M70" s="145"/>
      <c r="N70" s="327">
        <f t="shared" si="104"/>
        <v>0</v>
      </c>
      <c r="O70" s="145"/>
      <c r="P70" s="327">
        <f t="shared" si="105"/>
        <v>0</v>
      </c>
      <c r="Q70" s="145"/>
      <c r="R70" s="327">
        <f t="shared" si="106"/>
        <v>0</v>
      </c>
      <c r="S70" s="145"/>
      <c r="T70" s="327">
        <f t="shared" si="107"/>
        <v>0</v>
      </c>
      <c r="U70" s="145"/>
      <c r="V70" s="327">
        <f t="shared" si="108"/>
        <v>0</v>
      </c>
      <c r="W70" s="145"/>
      <c r="X70" s="327">
        <f t="shared" si="109"/>
        <v>0</v>
      </c>
      <c r="Y70" s="145"/>
      <c r="Z70" s="327">
        <f t="shared" si="110"/>
        <v>0</v>
      </c>
      <c r="AA70" s="145"/>
      <c r="AB70" s="327">
        <f t="shared" si="111"/>
        <v>0</v>
      </c>
      <c r="AC70" s="145"/>
      <c r="AD70" s="327">
        <f t="shared" si="112"/>
        <v>0</v>
      </c>
      <c r="AE70" s="145"/>
      <c r="AF70" s="327">
        <f t="shared" si="113"/>
        <v>0</v>
      </c>
      <c r="AG70" s="145"/>
      <c r="AH70" s="327">
        <f t="shared" si="114"/>
        <v>0</v>
      </c>
      <c r="AI70" s="145"/>
      <c r="AJ70" s="327">
        <f t="shared" si="115"/>
        <v>0</v>
      </c>
      <c r="AK70" s="145"/>
      <c r="AL70" s="327">
        <f t="shared" si="116"/>
        <v>0</v>
      </c>
      <c r="AM70" s="145"/>
      <c r="AN70" s="327">
        <f t="shared" si="117"/>
        <v>0</v>
      </c>
      <c r="AO70" s="145"/>
      <c r="AP70" s="327">
        <f t="shared" si="118"/>
        <v>0</v>
      </c>
      <c r="AQ70" s="145"/>
      <c r="AR70" s="327">
        <f t="shared" si="119"/>
        <v>0</v>
      </c>
      <c r="AS70" s="145"/>
      <c r="AT70" s="327">
        <f t="shared" si="120"/>
        <v>0</v>
      </c>
      <c r="AU70" s="145"/>
      <c r="AV70" s="327">
        <f t="shared" si="121"/>
        <v>0</v>
      </c>
      <c r="AW70" s="145"/>
      <c r="AX70" s="327">
        <f t="shared" si="122"/>
        <v>0</v>
      </c>
      <c r="AY70" s="145"/>
      <c r="AZ70" s="327">
        <f t="shared" si="123"/>
        <v>0</v>
      </c>
      <c r="BA70" s="145"/>
      <c r="BB70" s="327">
        <f t="shared" si="124"/>
        <v>0</v>
      </c>
      <c r="BC70" s="145"/>
      <c r="BD70" s="327">
        <f t="shared" si="125"/>
        <v>0</v>
      </c>
      <c r="BE70" s="145"/>
      <c r="BF70" s="327">
        <f t="shared" si="126"/>
        <v>0</v>
      </c>
      <c r="BG70" s="145"/>
      <c r="BH70" s="327">
        <f t="shared" si="127"/>
        <v>0</v>
      </c>
      <c r="BI70" s="145"/>
      <c r="BJ70" s="327">
        <f t="shared" si="128"/>
        <v>0</v>
      </c>
      <c r="BK70" s="144">
        <f t="shared" si="129"/>
        <v>1</v>
      </c>
      <c r="BL70" s="327">
        <f t="shared" si="135"/>
        <v>0</v>
      </c>
      <c r="BM70" s="234">
        <f t="shared" si="130"/>
        <v>1</v>
      </c>
      <c r="BN70" s="327">
        <f t="shared" si="131"/>
        <v>0</v>
      </c>
    </row>
    <row r="71" spans="1:66" hidden="1">
      <c r="A71" s="90"/>
      <c r="B71" s="416"/>
      <c r="C71" s="145"/>
      <c r="D71" s="327">
        <f t="shared" si="100"/>
        <v>0</v>
      </c>
      <c r="E71" s="145"/>
      <c r="F71" s="327">
        <f t="shared" si="134"/>
        <v>0</v>
      </c>
      <c r="G71" s="145"/>
      <c r="H71" s="327">
        <f t="shared" si="101"/>
        <v>0</v>
      </c>
      <c r="I71" s="145"/>
      <c r="J71" s="327">
        <f t="shared" si="102"/>
        <v>0</v>
      </c>
      <c r="K71" s="145"/>
      <c r="L71" s="327">
        <f t="shared" si="103"/>
        <v>0</v>
      </c>
      <c r="M71" s="145"/>
      <c r="N71" s="327">
        <f t="shared" si="104"/>
        <v>0</v>
      </c>
      <c r="O71" s="145"/>
      <c r="P71" s="327">
        <f t="shared" si="105"/>
        <v>0</v>
      </c>
      <c r="Q71" s="145"/>
      <c r="R71" s="327">
        <f t="shared" si="106"/>
        <v>0</v>
      </c>
      <c r="S71" s="145"/>
      <c r="T71" s="327">
        <f t="shared" si="107"/>
        <v>0</v>
      </c>
      <c r="U71" s="145"/>
      <c r="V71" s="327">
        <f t="shared" si="108"/>
        <v>0</v>
      </c>
      <c r="W71" s="145"/>
      <c r="X71" s="327">
        <f t="shared" si="109"/>
        <v>0</v>
      </c>
      <c r="Y71" s="145"/>
      <c r="Z71" s="327">
        <f t="shared" si="110"/>
        <v>0</v>
      </c>
      <c r="AA71" s="145"/>
      <c r="AB71" s="327">
        <f t="shared" si="111"/>
        <v>0</v>
      </c>
      <c r="AC71" s="145"/>
      <c r="AD71" s="327">
        <f t="shared" si="112"/>
        <v>0</v>
      </c>
      <c r="AE71" s="145"/>
      <c r="AF71" s="327">
        <f t="shared" si="113"/>
        <v>0</v>
      </c>
      <c r="AG71" s="145"/>
      <c r="AH71" s="327">
        <f t="shared" si="114"/>
        <v>0</v>
      </c>
      <c r="AI71" s="145"/>
      <c r="AJ71" s="327">
        <f t="shared" si="115"/>
        <v>0</v>
      </c>
      <c r="AK71" s="145"/>
      <c r="AL71" s="327">
        <f t="shared" si="116"/>
        <v>0</v>
      </c>
      <c r="AM71" s="145"/>
      <c r="AN71" s="327">
        <f t="shared" si="117"/>
        <v>0</v>
      </c>
      <c r="AO71" s="145"/>
      <c r="AP71" s="327">
        <f t="shared" si="118"/>
        <v>0</v>
      </c>
      <c r="AQ71" s="145"/>
      <c r="AR71" s="327">
        <f t="shared" si="119"/>
        <v>0</v>
      </c>
      <c r="AS71" s="145"/>
      <c r="AT71" s="327">
        <f t="shared" si="120"/>
        <v>0</v>
      </c>
      <c r="AU71" s="145"/>
      <c r="AV71" s="327">
        <f t="shared" si="121"/>
        <v>0</v>
      </c>
      <c r="AW71" s="145"/>
      <c r="AX71" s="327">
        <f t="shared" si="122"/>
        <v>0</v>
      </c>
      <c r="AY71" s="145"/>
      <c r="AZ71" s="327">
        <f t="shared" si="123"/>
        <v>0</v>
      </c>
      <c r="BA71" s="145"/>
      <c r="BB71" s="327">
        <f t="shared" si="124"/>
        <v>0</v>
      </c>
      <c r="BC71" s="145"/>
      <c r="BD71" s="327">
        <f t="shared" si="125"/>
        <v>0</v>
      </c>
      <c r="BE71" s="145"/>
      <c r="BF71" s="327">
        <f t="shared" si="126"/>
        <v>0</v>
      </c>
      <c r="BG71" s="145"/>
      <c r="BH71" s="327">
        <f t="shared" si="127"/>
        <v>0</v>
      </c>
      <c r="BI71" s="145"/>
      <c r="BJ71" s="327">
        <f t="shared" si="128"/>
        <v>0</v>
      </c>
      <c r="BK71" s="144">
        <f t="shared" si="129"/>
        <v>1</v>
      </c>
      <c r="BL71" s="327">
        <f t="shared" si="135"/>
        <v>0</v>
      </c>
      <c r="BM71" s="234">
        <f t="shared" si="130"/>
        <v>1</v>
      </c>
      <c r="BN71" s="327">
        <f t="shared" si="131"/>
        <v>0</v>
      </c>
    </row>
    <row r="72" spans="1:66" hidden="1">
      <c r="A72" s="90"/>
      <c r="B72" s="416"/>
      <c r="C72" s="145"/>
      <c r="D72" s="327">
        <f t="shared" ref="D72:D123" si="136">$B72*C72</f>
        <v>0</v>
      </c>
      <c r="E72" s="145"/>
      <c r="F72" s="327">
        <f t="shared" si="134"/>
        <v>0</v>
      </c>
      <c r="G72" s="145"/>
      <c r="H72" s="327">
        <f t="shared" si="101"/>
        <v>0</v>
      </c>
      <c r="I72" s="145"/>
      <c r="J72" s="327">
        <f t="shared" si="102"/>
        <v>0</v>
      </c>
      <c r="K72" s="145"/>
      <c r="L72" s="327">
        <f t="shared" si="103"/>
        <v>0</v>
      </c>
      <c r="M72" s="145"/>
      <c r="N72" s="327">
        <f t="shared" si="104"/>
        <v>0</v>
      </c>
      <c r="O72" s="145"/>
      <c r="P72" s="327">
        <f t="shared" si="105"/>
        <v>0</v>
      </c>
      <c r="Q72" s="145"/>
      <c r="R72" s="327">
        <f t="shared" si="106"/>
        <v>0</v>
      </c>
      <c r="S72" s="145"/>
      <c r="T72" s="327">
        <f t="shared" si="107"/>
        <v>0</v>
      </c>
      <c r="U72" s="145"/>
      <c r="V72" s="327">
        <f t="shared" si="108"/>
        <v>0</v>
      </c>
      <c r="W72" s="145"/>
      <c r="X72" s="327">
        <f t="shared" si="109"/>
        <v>0</v>
      </c>
      <c r="Y72" s="145"/>
      <c r="Z72" s="327">
        <f t="shared" si="110"/>
        <v>0</v>
      </c>
      <c r="AA72" s="145"/>
      <c r="AB72" s="327">
        <f t="shared" si="111"/>
        <v>0</v>
      </c>
      <c r="AC72" s="145"/>
      <c r="AD72" s="327">
        <f t="shared" si="112"/>
        <v>0</v>
      </c>
      <c r="AE72" s="145"/>
      <c r="AF72" s="327">
        <f t="shared" si="113"/>
        <v>0</v>
      </c>
      <c r="AG72" s="145"/>
      <c r="AH72" s="327">
        <f t="shared" si="114"/>
        <v>0</v>
      </c>
      <c r="AI72" s="145"/>
      <c r="AJ72" s="327">
        <f t="shared" si="115"/>
        <v>0</v>
      </c>
      <c r="AK72" s="145"/>
      <c r="AL72" s="327">
        <f t="shared" si="116"/>
        <v>0</v>
      </c>
      <c r="AM72" s="145"/>
      <c r="AN72" s="327">
        <f t="shared" si="117"/>
        <v>0</v>
      </c>
      <c r="AO72" s="145"/>
      <c r="AP72" s="327">
        <f t="shared" si="118"/>
        <v>0</v>
      </c>
      <c r="AQ72" s="145"/>
      <c r="AR72" s="327">
        <f t="shared" si="119"/>
        <v>0</v>
      </c>
      <c r="AS72" s="145"/>
      <c r="AT72" s="327">
        <f t="shared" si="120"/>
        <v>0</v>
      </c>
      <c r="AU72" s="145"/>
      <c r="AV72" s="327">
        <f t="shared" si="121"/>
        <v>0</v>
      </c>
      <c r="AW72" s="145"/>
      <c r="AX72" s="327">
        <f t="shared" si="122"/>
        <v>0</v>
      </c>
      <c r="AY72" s="145"/>
      <c r="AZ72" s="327">
        <f t="shared" si="123"/>
        <v>0</v>
      </c>
      <c r="BA72" s="145"/>
      <c r="BB72" s="327">
        <f t="shared" si="124"/>
        <v>0</v>
      </c>
      <c r="BC72" s="145"/>
      <c r="BD72" s="327">
        <f t="shared" si="125"/>
        <v>0</v>
      </c>
      <c r="BE72" s="145"/>
      <c r="BF72" s="327">
        <f t="shared" si="126"/>
        <v>0</v>
      </c>
      <c r="BG72" s="145"/>
      <c r="BH72" s="327">
        <f t="shared" si="127"/>
        <v>0</v>
      </c>
      <c r="BI72" s="145"/>
      <c r="BJ72" s="327">
        <f t="shared" si="128"/>
        <v>0</v>
      </c>
      <c r="BK72" s="144">
        <f t="shared" si="129"/>
        <v>1</v>
      </c>
      <c r="BL72" s="327">
        <f t="shared" si="135"/>
        <v>0</v>
      </c>
      <c r="BM72" s="234">
        <f t="shared" si="130"/>
        <v>1</v>
      </c>
      <c r="BN72" s="327">
        <f t="shared" si="131"/>
        <v>0</v>
      </c>
    </row>
    <row r="73" spans="1:66" hidden="1">
      <c r="A73" s="90"/>
      <c r="B73" s="416"/>
      <c r="C73" s="145"/>
      <c r="D73" s="327">
        <f t="shared" si="136"/>
        <v>0</v>
      </c>
      <c r="E73" s="145"/>
      <c r="F73" s="327">
        <f t="shared" si="134"/>
        <v>0</v>
      </c>
      <c r="G73" s="145"/>
      <c r="H73" s="327">
        <f t="shared" si="101"/>
        <v>0</v>
      </c>
      <c r="I73" s="145"/>
      <c r="J73" s="327">
        <f t="shared" si="102"/>
        <v>0</v>
      </c>
      <c r="K73" s="145"/>
      <c r="L73" s="327">
        <f t="shared" si="103"/>
        <v>0</v>
      </c>
      <c r="M73" s="145"/>
      <c r="N73" s="327">
        <f t="shared" si="104"/>
        <v>0</v>
      </c>
      <c r="O73" s="145"/>
      <c r="P73" s="327">
        <f t="shared" si="105"/>
        <v>0</v>
      </c>
      <c r="Q73" s="145"/>
      <c r="R73" s="327">
        <f t="shared" si="106"/>
        <v>0</v>
      </c>
      <c r="S73" s="145"/>
      <c r="T73" s="327">
        <f t="shared" si="107"/>
        <v>0</v>
      </c>
      <c r="U73" s="145"/>
      <c r="V73" s="327">
        <f t="shared" si="108"/>
        <v>0</v>
      </c>
      <c r="W73" s="145"/>
      <c r="X73" s="327">
        <f t="shared" si="109"/>
        <v>0</v>
      </c>
      <c r="Y73" s="145"/>
      <c r="Z73" s="327">
        <f t="shared" si="110"/>
        <v>0</v>
      </c>
      <c r="AA73" s="145"/>
      <c r="AB73" s="327">
        <f t="shared" si="111"/>
        <v>0</v>
      </c>
      <c r="AC73" s="145"/>
      <c r="AD73" s="327">
        <f t="shared" si="112"/>
        <v>0</v>
      </c>
      <c r="AE73" s="145"/>
      <c r="AF73" s="327">
        <f t="shared" si="113"/>
        <v>0</v>
      </c>
      <c r="AG73" s="145"/>
      <c r="AH73" s="327">
        <f t="shared" si="114"/>
        <v>0</v>
      </c>
      <c r="AI73" s="145"/>
      <c r="AJ73" s="327">
        <f t="shared" si="115"/>
        <v>0</v>
      </c>
      <c r="AK73" s="145"/>
      <c r="AL73" s="327">
        <f t="shared" si="116"/>
        <v>0</v>
      </c>
      <c r="AM73" s="145"/>
      <c r="AN73" s="327">
        <f t="shared" si="117"/>
        <v>0</v>
      </c>
      <c r="AO73" s="145"/>
      <c r="AP73" s="327">
        <f t="shared" si="118"/>
        <v>0</v>
      </c>
      <c r="AQ73" s="145"/>
      <c r="AR73" s="327">
        <f t="shared" si="119"/>
        <v>0</v>
      </c>
      <c r="AS73" s="145"/>
      <c r="AT73" s="327">
        <f t="shared" si="120"/>
        <v>0</v>
      </c>
      <c r="AU73" s="145"/>
      <c r="AV73" s="327">
        <f t="shared" si="121"/>
        <v>0</v>
      </c>
      <c r="AW73" s="145"/>
      <c r="AX73" s="327">
        <f t="shared" si="122"/>
        <v>0</v>
      </c>
      <c r="AY73" s="145"/>
      <c r="AZ73" s="327">
        <f t="shared" si="123"/>
        <v>0</v>
      </c>
      <c r="BA73" s="145"/>
      <c r="BB73" s="327">
        <f t="shared" si="124"/>
        <v>0</v>
      </c>
      <c r="BC73" s="145"/>
      <c r="BD73" s="327">
        <f t="shared" si="125"/>
        <v>0</v>
      </c>
      <c r="BE73" s="145"/>
      <c r="BF73" s="327">
        <f t="shared" si="126"/>
        <v>0</v>
      </c>
      <c r="BG73" s="145"/>
      <c r="BH73" s="327">
        <f t="shared" si="127"/>
        <v>0</v>
      </c>
      <c r="BI73" s="145"/>
      <c r="BJ73" s="327">
        <f t="shared" si="128"/>
        <v>0</v>
      </c>
      <c r="BK73" s="144">
        <f t="shared" si="129"/>
        <v>1</v>
      </c>
      <c r="BL73" s="327">
        <f t="shared" si="135"/>
        <v>0</v>
      </c>
      <c r="BM73" s="234">
        <f t="shared" si="130"/>
        <v>1</v>
      </c>
      <c r="BN73" s="327">
        <f t="shared" si="131"/>
        <v>0</v>
      </c>
    </row>
    <row r="74" spans="1:66" hidden="1">
      <c r="A74" s="90"/>
      <c r="B74" s="416"/>
      <c r="C74" s="145"/>
      <c r="D74" s="327">
        <f t="shared" si="136"/>
        <v>0</v>
      </c>
      <c r="E74" s="145"/>
      <c r="F74" s="327">
        <f t="shared" si="134"/>
        <v>0</v>
      </c>
      <c r="G74" s="145"/>
      <c r="H74" s="327">
        <f t="shared" si="101"/>
        <v>0</v>
      </c>
      <c r="I74" s="145"/>
      <c r="J74" s="327">
        <f t="shared" si="102"/>
        <v>0</v>
      </c>
      <c r="K74" s="145"/>
      <c r="L74" s="327">
        <f t="shared" si="103"/>
        <v>0</v>
      </c>
      <c r="M74" s="145"/>
      <c r="N74" s="327">
        <f t="shared" si="104"/>
        <v>0</v>
      </c>
      <c r="O74" s="145"/>
      <c r="P74" s="327">
        <f t="shared" si="105"/>
        <v>0</v>
      </c>
      <c r="Q74" s="145"/>
      <c r="R74" s="327">
        <f t="shared" si="106"/>
        <v>0</v>
      </c>
      <c r="S74" s="145"/>
      <c r="T74" s="327">
        <f t="shared" si="107"/>
        <v>0</v>
      </c>
      <c r="U74" s="145"/>
      <c r="V74" s="327">
        <f t="shared" si="108"/>
        <v>0</v>
      </c>
      <c r="W74" s="145"/>
      <c r="X74" s="327">
        <f t="shared" si="109"/>
        <v>0</v>
      </c>
      <c r="Y74" s="145"/>
      <c r="Z74" s="327">
        <f t="shared" si="110"/>
        <v>0</v>
      </c>
      <c r="AA74" s="145"/>
      <c r="AB74" s="327">
        <f t="shared" si="111"/>
        <v>0</v>
      </c>
      <c r="AC74" s="145"/>
      <c r="AD74" s="327">
        <f t="shared" si="112"/>
        <v>0</v>
      </c>
      <c r="AE74" s="145"/>
      <c r="AF74" s="327">
        <f t="shared" si="113"/>
        <v>0</v>
      </c>
      <c r="AG74" s="145"/>
      <c r="AH74" s="327">
        <f t="shared" si="114"/>
        <v>0</v>
      </c>
      <c r="AI74" s="145"/>
      <c r="AJ74" s="327">
        <f t="shared" si="115"/>
        <v>0</v>
      </c>
      <c r="AK74" s="145"/>
      <c r="AL74" s="327">
        <f t="shared" si="116"/>
        <v>0</v>
      </c>
      <c r="AM74" s="145"/>
      <c r="AN74" s="327">
        <f t="shared" si="117"/>
        <v>0</v>
      </c>
      <c r="AO74" s="145"/>
      <c r="AP74" s="327">
        <f t="shared" si="118"/>
        <v>0</v>
      </c>
      <c r="AQ74" s="145"/>
      <c r="AR74" s="327">
        <f t="shared" si="119"/>
        <v>0</v>
      </c>
      <c r="AS74" s="145"/>
      <c r="AT74" s="327">
        <f t="shared" si="120"/>
        <v>0</v>
      </c>
      <c r="AU74" s="145"/>
      <c r="AV74" s="327">
        <f t="shared" si="121"/>
        <v>0</v>
      </c>
      <c r="AW74" s="145"/>
      <c r="AX74" s="327">
        <f t="shared" si="122"/>
        <v>0</v>
      </c>
      <c r="AY74" s="145"/>
      <c r="AZ74" s="327">
        <f t="shared" si="123"/>
        <v>0</v>
      </c>
      <c r="BA74" s="145"/>
      <c r="BB74" s="327">
        <f t="shared" si="124"/>
        <v>0</v>
      </c>
      <c r="BC74" s="145"/>
      <c r="BD74" s="327">
        <f t="shared" si="125"/>
        <v>0</v>
      </c>
      <c r="BE74" s="145"/>
      <c r="BF74" s="327">
        <f t="shared" si="126"/>
        <v>0</v>
      </c>
      <c r="BG74" s="145"/>
      <c r="BH74" s="327">
        <f t="shared" si="127"/>
        <v>0</v>
      </c>
      <c r="BI74" s="145"/>
      <c r="BJ74" s="327">
        <f t="shared" si="128"/>
        <v>0</v>
      </c>
      <c r="BK74" s="144">
        <f t="shared" si="129"/>
        <v>1</v>
      </c>
      <c r="BL74" s="327">
        <f t="shared" si="135"/>
        <v>0</v>
      </c>
      <c r="BM74" s="234">
        <f t="shared" si="130"/>
        <v>1</v>
      </c>
      <c r="BN74" s="327">
        <f t="shared" si="131"/>
        <v>0</v>
      </c>
    </row>
    <row r="75" spans="1:66" hidden="1">
      <c r="A75" s="90"/>
      <c r="B75" s="416"/>
      <c r="C75" s="145"/>
      <c r="D75" s="327">
        <f t="shared" si="136"/>
        <v>0</v>
      </c>
      <c r="E75" s="145"/>
      <c r="F75" s="327">
        <f t="shared" si="134"/>
        <v>0</v>
      </c>
      <c r="G75" s="145"/>
      <c r="H75" s="327">
        <f t="shared" si="101"/>
        <v>0</v>
      </c>
      <c r="I75" s="145"/>
      <c r="J75" s="327">
        <f t="shared" si="102"/>
        <v>0</v>
      </c>
      <c r="K75" s="145"/>
      <c r="L75" s="327">
        <f t="shared" si="103"/>
        <v>0</v>
      </c>
      <c r="M75" s="145"/>
      <c r="N75" s="327">
        <f t="shared" si="104"/>
        <v>0</v>
      </c>
      <c r="O75" s="145"/>
      <c r="P75" s="327">
        <f t="shared" si="105"/>
        <v>0</v>
      </c>
      <c r="Q75" s="145"/>
      <c r="R75" s="327">
        <f t="shared" si="106"/>
        <v>0</v>
      </c>
      <c r="S75" s="145"/>
      <c r="T75" s="327">
        <f t="shared" si="107"/>
        <v>0</v>
      </c>
      <c r="U75" s="145"/>
      <c r="V75" s="327">
        <f t="shared" si="108"/>
        <v>0</v>
      </c>
      <c r="W75" s="145"/>
      <c r="X75" s="327">
        <f t="shared" si="109"/>
        <v>0</v>
      </c>
      <c r="Y75" s="145"/>
      <c r="Z75" s="327">
        <f t="shared" si="110"/>
        <v>0</v>
      </c>
      <c r="AA75" s="145"/>
      <c r="AB75" s="327">
        <f t="shared" si="111"/>
        <v>0</v>
      </c>
      <c r="AC75" s="145"/>
      <c r="AD75" s="327">
        <f t="shared" si="112"/>
        <v>0</v>
      </c>
      <c r="AE75" s="145"/>
      <c r="AF75" s="327">
        <f t="shared" si="113"/>
        <v>0</v>
      </c>
      <c r="AG75" s="145"/>
      <c r="AH75" s="327">
        <f t="shared" si="114"/>
        <v>0</v>
      </c>
      <c r="AI75" s="145"/>
      <c r="AJ75" s="327">
        <f t="shared" si="115"/>
        <v>0</v>
      </c>
      <c r="AK75" s="145"/>
      <c r="AL75" s="327">
        <f t="shared" si="116"/>
        <v>0</v>
      </c>
      <c r="AM75" s="145"/>
      <c r="AN75" s="327">
        <f t="shared" si="117"/>
        <v>0</v>
      </c>
      <c r="AO75" s="145"/>
      <c r="AP75" s="327">
        <f t="shared" si="118"/>
        <v>0</v>
      </c>
      <c r="AQ75" s="145"/>
      <c r="AR75" s="327">
        <f t="shared" si="119"/>
        <v>0</v>
      </c>
      <c r="AS75" s="145"/>
      <c r="AT75" s="327">
        <f t="shared" si="120"/>
        <v>0</v>
      </c>
      <c r="AU75" s="145"/>
      <c r="AV75" s="327">
        <f t="shared" si="121"/>
        <v>0</v>
      </c>
      <c r="AW75" s="145"/>
      <c r="AX75" s="327">
        <f t="shared" si="122"/>
        <v>0</v>
      </c>
      <c r="AY75" s="145"/>
      <c r="AZ75" s="327">
        <f t="shared" si="123"/>
        <v>0</v>
      </c>
      <c r="BA75" s="145"/>
      <c r="BB75" s="327">
        <f t="shared" si="124"/>
        <v>0</v>
      </c>
      <c r="BC75" s="145"/>
      <c r="BD75" s="327">
        <f t="shared" si="125"/>
        <v>0</v>
      </c>
      <c r="BE75" s="145"/>
      <c r="BF75" s="327">
        <f t="shared" si="126"/>
        <v>0</v>
      </c>
      <c r="BG75" s="145"/>
      <c r="BH75" s="327">
        <f t="shared" si="127"/>
        <v>0</v>
      </c>
      <c r="BI75" s="145"/>
      <c r="BJ75" s="327">
        <f t="shared" si="128"/>
        <v>0</v>
      </c>
      <c r="BK75" s="144">
        <f t="shared" si="129"/>
        <v>1</v>
      </c>
      <c r="BL75" s="327">
        <f t="shared" si="135"/>
        <v>0</v>
      </c>
      <c r="BM75" s="234">
        <f t="shared" si="130"/>
        <v>1</v>
      </c>
      <c r="BN75" s="327">
        <f t="shared" si="131"/>
        <v>0</v>
      </c>
    </row>
    <row r="76" spans="1:66" hidden="1">
      <c r="A76" s="90"/>
      <c r="B76" s="416"/>
      <c r="C76" s="145"/>
      <c r="D76" s="327">
        <f t="shared" si="136"/>
        <v>0</v>
      </c>
      <c r="E76" s="145"/>
      <c r="F76" s="327">
        <f t="shared" si="134"/>
        <v>0</v>
      </c>
      <c r="G76" s="145"/>
      <c r="H76" s="327">
        <f t="shared" si="101"/>
        <v>0</v>
      </c>
      <c r="I76" s="145"/>
      <c r="J76" s="327">
        <f t="shared" si="102"/>
        <v>0</v>
      </c>
      <c r="K76" s="145"/>
      <c r="L76" s="327">
        <f t="shared" si="103"/>
        <v>0</v>
      </c>
      <c r="M76" s="145"/>
      <c r="N76" s="327">
        <f t="shared" si="104"/>
        <v>0</v>
      </c>
      <c r="O76" s="145"/>
      <c r="P76" s="327">
        <f t="shared" si="105"/>
        <v>0</v>
      </c>
      <c r="Q76" s="145"/>
      <c r="R76" s="327">
        <f t="shared" si="106"/>
        <v>0</v>
      </c>
      <c r="S76" s="145"/>
      <c r="T76" s="327">
        <f t="shared" si="107"/>
        <v>0</v>
      </c>
      <c r="U76" s="145"/>
      <c r="V76" s="327">
        <f t="shared" si="108"/>
        <v>0</v>
      </c>
      <c r="W76" s="145"/>
      <c r="X76" s="327">
        <f t="shared" si="109"/>
        <v>0</v>
      </c>
      <c r="Y76" s="145"/>
      <c r="Z76" s="327">
        <f t="shared" si="110"/>
        <v>0</v>
      </c>
      <c r="AA76" s="145"/>
      <c r="AB76" s="327">
        <f t="shared" si="111"/>
        <v>0</v>
      </c>
      <c r="AC76" s="145"/>
      <c r="AD76" s="327">
        <f t="shared" si="112"/>
        <v>0</v>
      </c>
      <c r="AE76" s="145"/>
      <c r="AF76" s="327">
        <f t="shared" si="113"/>
        <v>0</v>
      </c>
      <c r="AG76" s="145"/>
      <c r="AH76" s="327">
        <f t="shared" si="114"/>
        <v>0</v>
      </c>
      <c r="AI76" s="145"/>
      <c r="AJ76" s="327">
        <f t="shared" si="115"/>
        <v>0</v>
      </c>
      <c r="AK76" s="145"/>
      <c r="AL76" s="327">
        <f t="shared" si="116"/>
        <v>0</v>
      </c>
      <c r="AM76" s="145"/>
      <c r="AN76" s="327">
        <f t="shared" si="117"/>
        <v>0</v>
      </c>
      <c r="AO76" s="145"/>
      <c r="AP76" s="327">
        <f t="shared" si="118"/>
        <v>0</v>
      </c>
      <c r="AQ76" s="145"/>
      <c r="AR76" s="327">
        <f t="shared" si="119"/>
        <v>0</v>
      </c>
      <c r="AS76" s="145"/>
      <c r="AT76" s="327">
        <f t="shared" si="120"/>
        <v>0</v>
      </c>
      <c r="AU76" s="145"/>
      <c r="AV76" s="327">
        <f t="shared" si="121"/>
        <v>0</v>
      </c>
      <c r="AW76" s="145"/>
      <c r="AX76" s="327">
        <f t="shared" si="122"/>
        <v>0</v>
      </c>
      <c r="AY76" s="145"/>
      <c r="AZ76" s="327">
        <f t="shared" si="123"/>
        <v>0</v>
      </c>
      <c r="BA76" s="145"/>
      <c r="BB76" s="327">
        <f t="shared" si="124"/>
        <v>0</v>
      </c>
      <c r="BC76" s="145"/>
      <c r="BD76" s="327">
        <f t="shared" si="125"/>
        <v>0</v>
      </c>
      <c r="BE76" s="145"/>
      <c r="BF76" s="327">
        <f t="shared" si="126"/>
        <v>0</v>
      </c>
      <c r="BG76" s="145"/>
      <c r="BH76" s="327">
        <f t="shared" si="127"/>
        <v>0</v>
      </c>
      <c r="BI76" s="145"/>
      <c r="BJ76" s="327">
        <f t="shared" si="128"/>
        <v>0</v>
      </c>
      <c r="BK76" s="144">
        <f t="shared" si="129"/>
        <v>1</v>
      </c>
      <c r="BL76" s="327">
        <f t="shared" si="135"/>
        <v>0</v>
      </c>
      <c r="BM76" s="234">
        <f t="shared" si="130"/>
        <v>1</v>
      </c>
      <c r="BN76" s="327">
        <f t="shared" si="131"/>
        <v>0</v>
      </c>
    </row>
    <row r="77" spans="1:66" hidden="1">
      <c r="A77" s="90"/>
      <c r="B77" s="416"/>
      <c r="C77" s="145"/>
      <c r="D77" s="327">
        <f t="shared" si="136"/>
        <v>0</v>
      </c>
      <c r="E77" s="145"/>
      <c r="F77" s="327">
        <f t="shared" si="134"/>
        <v>0</v>
      </c>
      <c r="G77" s="145"/>
      <c r="H77" s="327">
        <f t="shared" si="101"/>
        <v>0</v>
      </c>
      <c r="I77" s="145"/>
      <c r="J77" s="327">
        <f t="shared" si="102"/>
        <v>0</v>
      </c>
      <c r="K77" s="145"/>
      <c r="L77" s="327">
        <f t="shared" si="103"/>
        <v>0</v>
      </c>
      <c r="M77" s="145"/>
      <c r="N77" s="327">
        <f t="shared" si="104"/>
        <v>0</v>
      </c>
      <c r="O77" s="145"/>
      <c r="P77" s="327">
        <f t="shared" si="105"/>
        <v>0</v>
      </c>
      <c r="Q77" s="145"/>
      <c r="R77" s="327">
        <f t="shared" si="106"/>
        <v>0</v>
      </c>
      <c r="S77" s="145"/>
      <c r="T77" s="327">
        <f t="shared" si="107"/>
        <v>0</v>
      </c>
      <c r="U77" s="145"/>
      <c r="V77" s="327">
        <f t="shared" si="108"/>
        <v>0</v>
      </c>
      <c r="W77" s="145"/>
      <c r="X77" s="327">
        <f t="shared" si="109"/>
        <v>0</v>
      </c>
      <c r="Y77" s="145"/>
      <c r="Z77" s="327">
        <f t="shared" si="110"/>
        <v>0</v>
      </c>
      <c r="AA77" s="145"/>
      <c r="AB77" s="327">
        <f t="shared" si="111"/>
        <v>0</v>
      </c>
      <c r="AC77" s="145"/>
      <c r="AD77" s="327">
        <f t="shared" si="112"/>
        <v>0</v>
      </c>
      <c r="AE77" s="145"/>
      <c r="AF77" s="327">
        <f t="shared" si="113"/>
        <v>0</v>
      </c>
      <c r="AG77" s="145"/>
      <c r="AH77" s="327">
        <f t="shared" si="114"/>
        <v>0</v>
      </c>
      <c r="AI77" s="145"/>
      <c r="AJ77" s="327">
        <f t="shared" si="115"/>
        <v>0</v>
      </c>
      <c r="AK77" s="145"/>
      <c r="AL77" s="327">
        <f t="shared" si="116"/>
        <v>0</v>
      </c>
      <c r="AM77" s="145"/>
      <c r="AN77" s="327">
        <f t="shared" si="117"/>
        <v>0</v>
      </c>
      <c r="AO77" s="145"/>
      <c r="AP77" s="327">
        <f t="shared" si="118"/>
        <v>0</v>
      </c>
      <c r="AQ77" s="145"/>
      <c r="AR77" s="327">
        <f t="shared" si="119"/>
        <v>0</v>
      </c>
      <c r="AS77" s="145"/>
      <c r="AT77" s="327">
        <f t="shared" si="120"/>
        <v>0</v>
      </c>
      <c r="AU77" s="145"/>
      <c r="AV77" s="327">
        <f t="shared" si="121"/>
        <v>0</v>
      </c>
      <c r="AW77" s="145"/>
      <c r="AX77" s="327">
        <f t="shared" si="122"/>
        <v>0</v>
      </c>
      <c r="AY77" s="145"/>
      <c r="AZ77" s="327">
        <f t="shared" si="123"/>
        <v>0</v>
      </c>
      <c r="BA77" s="145"/>
      <c r="BB77" s="327">
        <f t="shared" si="124"/>
        <v>0</v>
      </c>
      <c r="BC77" s="145"/>
      <c r="BD77" s="327">
        <f t="shared" si="125"/>
        <v>0</v>
      </c>
      <c r="BE77" s="145"/>
      <c r="BF77" s="327">
        <f t="shared" si="126"/>
        <v>0</v>
      </c>
      <c r="BG77" s="145"/>
      <c r="BH77" s="327">
        <f t="shared" si="127"/>
        <v>0</v>
      </c>
      <c r="BI77" s="145"/>
      <c r="BJ77" s="327">
        <f t="shared" si="128"/>
        <v>0</v>
      </c>
      <c r="BK77" s="144">
        <f t="shared" si="129"/>
        <v>1</v>
      </c>
      <c r="BL77" s="327">
        <f t="shared" si="135"/>
        <v>0</v>
      </c>
      <c r="BM77" s="234">
        <f t="shared" si="130"/>
        <v>1</v>
      </c>
      <c r="BN77" s="327">
        <f t="shared" si="131"/>
        <v>0</v>
      </c>
    </row>
    <row r="78" spans="1:66" hidden="1">
      <c r="A78" s="90"/>
      <c r="B78" s="416"/>
      <c r="C78" s="145"/>
      <c r="D78" s="327">
        <f t="shared" si="136"/>
        <v>0</v>
      </c>
      <c r="E78" s="145"/>
      <c r="F78" s="327">
        <f t="shared" si="134"/>
        <v>0</v>
      </c>
      <c r="G78" s="145"/>
      <c r="H78" s="327">
        <f t="shared" si="101"/>
        <v>0</v>
      </c>
      <c r="I78" s="145"/>
      <c r="J78" s="327">
        <f t="shared" si="102"/>
        <v>0</v>
      </c>
      <c r="K78" s="145"/>
      <c r="L78" s="327">
        <f t="shared" si="103"/>
        <v>0</v>
      </c>
      <c r="M78" s="145"/>
      <c r="N78" s="327">
        <f t="shared" si="104"/>
        <v>0</v>
      </c>
      <c r="O78" s="145"/>
      <c r="P78" s="327">
        <f t="shared" si="105"/>
        <v>0</v>
      </c>
      <c r="Q78" s="145"/>
      <c r="R78" s="327">
        <f t="shared" si="106"/>
        <v>0</v>
      </c>
      <c r="S78" s="145"/>
      <c r="T78" s="327">
        <f t="shared" si="107"/>
        <v>0</v>
      </c>
      <c r="U78" s="145"/>
      <c r="V78" s="327">
        <f t="shared" si="108"/>
        <v>0</v>
      </c>
      <c r="W78" s="145"/>
      <c r="X78" s="327">
        <f t="shared" si="109"/>
        <v>0</v>
      </c>
      <c r="Y78" s="145"/>
      <c r="Z78" s="327">
        <f t="shared" si="110"/>
        <v>0</v>
      </c>
      <c r="AA78" s="145"/>
      <c r="AB78" s="327">
        <f t="shared" si="111"/>
        <v>0</v>
      </c>
      <c r="AC78" s="145"/>
      <c r="AD78" s="327">
        <f t="shared" si="112"/>
        <v>0</v>
      </c>
      <c r="AE78" s="145"/>
      <c r="AF78" s="327">
        <f t="shared" si="113"/>
        <v>0</v>
      </c>
      <c r="AG78" s="145"/>
      <c r="AH78" s="327">
        <f t="shared" si="114"/>
        <v>0</v>
      </c>
      <c r="AI78" s="145"/>
      <c r="AJ78" s="327">
        <f t="shared" si="115"/>
        <v>0</v>
      </c>
      <c r="AK78" s="145"/>
      <c r="AL78" s="327">
        <f t="shared" si="116"/>
        <v>0</v>
      </c>
      <c r="AM78" s="145"/>
      <c r="AN78" s="327">
        <f t="shared" si="117"/>
        <v>0</v>
      </c>
      <c r="AO78" s="145"/>
      <c r="AP78" s="327">
        <f t="shared" si="118"/>
        <v>0</v>
      </c>
      <c r="AQ78" s="145"/>
      <c r="AR78" s="327">
        <f t="shared" si="119"/>
        <v>0</v>
      </c>
      <c r="AS78" s="145"/>
      <c r="AT78" s="327">
        <f t="shared" si="120"/>
        <v>0</v>
      </c>
      <c r="AU78" s="145"/>
      <c r="AV78" s="327">
        <f t="shared" si="121"/>
        <v>0</v>
      </c>
      <c r="AW78" s="145"/>
      <c r="AX78" s="327">
        <f t="shared" si="122"/>
        <v>0</v>
      </c>
      <c r="AY78" s="145"/>
      <c r="AZ78" s="327">
        <f t="shared" si="123"/>
        <v>0</v>
      </c>
      <c r="BA78" s="145"/>
      <c r="BB78" s="327">
        <f t="shared" si="124"/>
        <v>0</v>
      </c>
      <c r="BC78" s="145"/>
      <c r="BD78" s="327">
        <f t="shared" si="125"/>
        <v>0</v>
      </c>
      <c r="BE78" s="145"/>
      <c r="BF78" s="327">
        <f t="shared" si="126"/>
        <v>0</v>
      </c>
      <c r="BG78" s="145"/>
      <c r="BH78" s="327">
        <f t="shared" si="127"/>
        <v>0</v>
      </c>
      <c r="BI78" s="145"/>
      <c r="BJ78" s="327">
        <f t="shared" si="128"/>
        <v>0</v>
      </c>
      <c r="BK78" s="144">
        <f t="shared" si="129"/>
        <v>1</v>
      </c>
      <c r="BL78" s="327">
        <f t="shared" si="135"/>
        <v>0</v>
      </c>
      <c r="BM78" s="234">
        <f t="shared" si="130"/>
        <v>1</v>
      </c>
      <c r="BN78" s="327">
        <f t="shared" si="131"/>
        <v>0</v>
      </c>
    </row>
    <row r="79" spans="1:66" hidden="1">
      <c r="A79" s="90"/>
      <c r="B79" s="416"/>
      <c r="C79" s="145"/>
      <c r="D79" s="327">
        <f t="shared" si="136"/>
        <v>0</v>
      </c>
      <c r="E79" s="145"/>
      <c r="F79" s="327">
        <f t="shared" si="134"/>
        <v>0</v>
      </c>
      <c r="G79" s="145"/>
      <c r="H79" s="327">
        <f t="shared" si="101"/>
        <v>0</v>
      </c>
      <c r="I79" s="145"/>
      <c r="J79" s="327">
        <f t="shared" si="102"/>
        <v>0</v>
      </c>
      <c r="K79" s="145"/>
      <c r="L79" s="327">
        <f t="shared" si="103"/>
        <v>0</v>
      </c>
      <c r="M79" s="145"/>
      <c r="N79" s="327">
        <f t="shared" si="104"/>
        <v>0</v>
      </c>
      <c r="O79" s="145"/>
      <c r="P79" s="327">
        <f t="shared" si="105"/>
        <v>0</v>
      </c>
      <c r="Q79" s="145"/>
      <c r="R79" s="327">
        <f t="shared" si="106"/>
        <v>0</v>
      </c>
      <c r="S79" s="145"/>
      <c r="T79" s="327">
        <f t="shared" si="107"/>
        <v>0</v>
      </c>
      <c r="U79" s="145"/>
      <c r="V79" s="327">
        <f t="shared" si="108"/>
        <v>0</v>
      </c>
      <c r="W79" s="145"/>
      <c r="X79" s="327">
        <f t="shared" si="109"/>
        <v>0</v>
      </c>
      <c r="Y79" s="145"/>
      <c r="Z79" s="327">
        <f t="shared" si="110"/>
        <v>0</v>
      </c>
      <c r="AA79" s="145"/>
      <c r="AB79" s="327">
        <f t="shared" si="111"/>
        <v>0</v>
      </c>
      <c r="AC79" s="145"/>
      <c r="AD79" s="327">
        <f t="shared" si="112"/>
        <v>0</v>
      </c>
      <c r="AE79" s="145"/>
      <c r="AF79" s="327">
        <f t="shared" si="113"/>
        <v>0</v>
      </c>
      <c r="AG79" s="145"/>
      <c r="AH79" s="327">
        <f t="shared" si="114"/>
        <v>0</v>
      </c>
      <c r="AI79" s="145"/>
      <c r="AJ79" s="327">
        <f t="shared" si="115"/>
        <v>0</v>
      </c>
      <c r="AK79" s="145"/>
      <c r="AL79" s="327">
        <f t="shared" si="116"/>
        <v>0</v>
      </c>
      <c r="AM79" s="145"/>
      <c r="AN79" s="327">
        <f t="shared" si="117"/>
        <v>0</v>
      </c>
      <c r="AO79" s="145"/>
      <c r="AP79" s="327">
        <f t="shared" si="118"/>
        <v>0</v>
      </c>
      <c r="AQ79" s="145"/>
      <c r="AR79" s="327">
        <f t="shared" si="119"/>
        <v>0</v>
      </c>
      <c r="AS79" s="145"/>
      <c r="AT79" s="327">
        <f t="shared" si="120"/>
        <v>0</v>
      </c>
      <c r="AU79" s="145"/>
      <c r="AV79" s="327">
        <f t="shared" si="121"/>
        <v>0</v>
      </c>
      <c r="AW79" s="145"/>
      <c r="AX79" s="327">
        <f t="shared" si="122"/>
        <v>0</v>
      </c>
      <c r="AY79" s="145"/>
      <c r="AZ79" s="327">
        <f t="shared" si="123"/>
        <v>0</v>
      </c>
      <c r="BA79" s="145"/>
      <c r="BB79" s="327">
        <f t="shared" si="124"/>
        <v>0</v>
      </c>
      <c r="BC79" s="145"/>
      <c r="BD79" s="327">
        <f t="shared" si="125"/>
        <v>0</v>
      </c>
      <c r="BE79" s="145"/>
      <c r="BF79" s="327">
        <f t="shared" si="126"/>
        <v>0</v>
      </c>
      <c r="BG79" s="145"/>
      <c r="BH79" s="327">
        <f t="shared" si="127"/>
        <v>0</v>
      </c>
      <c r="BI79" s="145"/>
      <c r="BJ79" s="327">
        <f t="shared" si="128"/>
        <v>0</v>
      </c>
      <c r="BK79" s="144">
        <f t="shared" si="129"/>
        <v>1</v>
      </c>
      <c r="BL79" s="327">
        <f t="shared" si="135"/>
        <v>0</v>
      </c>
      <c r="BM79" s="234">
        <f t="shared" si="130"/>
        <v>1</v>
      </c>
      <c r="BN79" s="327">
        <f t="shared" si="131"/>
        <v>0</v>
      </c>
    </row>
    <row r="80" spans="1:66" hidden="1">
      <c r="A80" s="90"/>
      <c r="B80" s="416"/>
      <c r="C80" s="145"/>
      <c r="D80" s="327">
        <f t="shared" si="136"/>
        <v>0</v>
      </c>
      <c r="E80" s="145"/>
      <c r="F80" s="327">
        <f t="shared" si="134"/>
        <v>0</v>
      </c>
      <c r="G80" s="145"/>
      <c r="H80" s="327">
        <f t="shared" si="101"/>
        <v>0</v>
      </c>
      <c r="I80" s="145"/>
      <c r="J80" s="327">
        <f t="shared" si="102"/>
        <v>0</v>
      </c>
      <c r="K80" s="145"/>
      <c r="L80" s="327">
        <f t="shared" si="103"/>
        <v>0</v>
      </c>
      <c r="M80" s="145"/>
      <c r="N80" s="327">
        <f t="shared" si="104"/>
        <v>0</v>
      </c>
      <c r="O80" s="145"/>
      <c r="P80" s="327">
        <f t="shared" si="105"/>
        <v>0</v>
      </c>
      <c r="Q80" s="145"/>
      <c r="R80" s="327">
        <f t="shared" si="106"/>
        <v>0</v>
      </c>
      <c r="S80" s="145"/>
      <c r="T80" s="327">
        <f t="shared" si="107"/>
        <v>0</v>
      </c>
      <c r="U80" s="145"/>
      <c r="V80" s="327">
        <f t="shared" si="108"/>
        <v>0</v>
      </c>
      <c r="W80" s="145"/>
      <c r="X80" s="327">
        <f t="shared" si="109"/>
        <v>0</v>
      </c>
      <c r="Y80" s="145"/>
      <c r="Z80" s="327">
        <f t="shared" si="110"/>
        <v>0</v>
      </c>
      <c r="AA80" s="145"/>
      <c r="AB80" s="327">
        <f t="shared" si="111"/>
        <v>0</v>
      </c>
      <c r="AC80" s="145"/>
      <c r="AD80" s="327">
        <f t="shared" si="112"/>
        <v>0</v>
      </c>
      <c r="AE80" s="145"/>
      <c r="AF80" s="327">
        <f t="shared" si="113"/>
        <v>0</v>
      </c>
      <c r="AG80" s="145"/>
      <c r="AH80" s="327">
        <f t="shared" si="114"/>
        <v>0</v>
      </c>
      <c r="AI80" s="145"/>
      <c r="AJ80" s="327">
        <f t="shared" si="115"/>
        <v>0</v>
      </c>
      <c r="AK80" s="145"/>
      <c r="AL80" s="327">
        <f t="shared" si="116"/>
        <v>0</v>
      </c>
      <c r="AM80" s="145"/>
      <c r="AN80" s="327">
        <f t="shared" si="117"/>
        <v>0</v>
      </c>
      <c r="AO80" s="145"/>
      <c r="AP80" s="327">
        <f t="shared" si="118"/>
        <v>0</v>
      </c>
      <c r="AQ80" s="145"/>
      <c r="AR80" s="327">
        <f t="shared" si="119"/>
        <v>0</v>
      </c>
      <c r="AS80" s="145"/>
      <c r="AT80" s="327">
        <f t="shared" si="120"/>
        <v>0</v>
      </c>
      <c r="AU80" s="145"/>
      <c r="AV80" s="327">
        <f t="shared" si="121"/>
        <v>0</v>
      </c>
      <c r="AW80" s="145"/>
      <c r="AX80" s="327">
        <f t="shared" si="122"/>
        <v>0</v>
      </c>
      <c r="AY80" s="145"/>
      <c r="AZ80" s="327">
        <f t="shared" si="123"/>
        <v>0</v>
      </c>
      <c r="BA80" s="145"/>
      <c r="BB80" s="327">
        <f t="shared" si="124"/>
        <v>0</v>
      </c>
      <c r="BC80" s="145"/>
      <c r="BD80" s="327">
        <f t="shared" si="125"/>
        <v>0</v>
      </c>
      <c r="BE80" s="145"/>
      <c r="BF80" s="327">
        <f t="shared" si="126"/>
        <v>0</v>
      </c>
      <c r="BG80" s="145"/>
      <c r="BH80" s="327">
        <f t="shared" si="127"/>
        <v>0</v>
      </c>
      <c r="BI80" s="145"/>
      <c r="BJ80" s="327">
        <f t="shared" si="128"/>
        <v>0</v>
      </c>
      <c r="BK80" s="144">
        <f t="shared" si="129"/>
        <v>1</v>
      </c>
      <c r="BL80" s="327">
        <f t="shared" si="135"/>
        <v>0</v>
      </c>
      <c r="BM80" s="234">
        <f t="shared" si="130"/>
        <v>1</v>
      </c>
      <c r="BN80" s="327">
        <f t="shared" si="131"/>
        <v>0</v>
      </c>
    </row>
    <row r="81" spans="1:66" hidden="1">
      <c r="A81" s="90"/>
      <c r="B81" s="416"/>
      <c r="C81" s="145"/>
      <c r="D81" s="327">
        <f t="shared" si="136"/>
        <v>0</v>
      </c>
      <c r="E81" s="145"/>
      <c r="F81" s="327">
        <f t="shared" si="134"/>
        <v>0</v>
      </c>
      <c r="G81" s="145"/>
      <c r="H81" s="327">
        <f t="shared" si="101"/>
        <v>0</v>
      </c>
      <c r="I81" s="145"/>
      <c r="J81" s="327">
        <f t="shared" si="102"/>
        <v>0</v>
      </c>
      <c r="K81" s="145"/>
      <c r="L81" s="327">
        <f t="shared" si="103"/>
        <v>0</v>
      </c>
      <c r="M81" s="145"/>
      <c r="N81" s="327">
        <f t="shared" si="104"/>
        <v>0</v>
      </c>
      <c r="O81" s="145"/>
      <c r="P81" s="327">
        <f t="shared" si="105"/>
        <v>0</v>
      </c>
      <c r="Q81" s="145"/>
      <c r="R81" s="327">
        <f t="shared" si="106"/>
        <v>0</v>
      </c>
      <c r="S81" s="145"/>
      <c r="T81" s="327">
        <f t="shared" si="107"/>
        <v>0</v>
      </c>
      <c r="U81" s="145"/>
      <c r="V81" s="327">
        <f t="shared" si="108"/>
        <v>0</v>
      </c>
      <c r="W81" s="145"/>
      <c r="X81" s="327">
        <f t="shared" si="109"/>
        <v>0</v>
      </c>
      <c r="Y81" s="145"/>
      <c r="Z81" s="327">
        <f t="shared" si="110"/>
        <v>0</v>
      </c>
      <c r="AA81" s="145"/>
      <c r="AB81" s="327">
        <f t="shared" si="111"/>
        <v>0</v>
      </c>
      <c r="AC81" s="145"/>
      <c r="AD81" s="327">
        <f t="shared" si="112"/>
        <v>0</v>
      </c>
      <c r="AE81" s="145"/>
      <c r="AF81" s="327">
        <f t="shared" si="113"/>
        <v>0</v>
      </c>
      <c r="AG81" s="145"/>
      <c r="AH81" s="327">
        <f t="shared" si="114"/>
        <v>0</v>
      </c>
      <c r="AI81" s="145"/>
      <c r="AJ81" s="327">
        <f t="shared" si="115"/>
        <v>0</v>
      </c>
      <c r="AK81" s="145"/>
      <c r="AL81" s="327">
        <f t="shared" si="116"/>
        <v>0</v>
      </c>
      <c r="AM81" s="145"/>
      <c r="AN81" s="327">
        <f t="shared" si="117"/>
        <v>0</v>
      </c>
      <c r="AO81" s="145"/>
      <c r="AP81" s="327">
        <f t="shared" si="118"/>
        <v>0</v>
      </c>
      <c r="AQ81" s="145"/>
      <c r="AR81" s="327">
        <f t="shared" si="119"/>
        <v>0</v>
      </c>
      <c r="AS81" s="145"/>
      <c r="AT81" s="327">
        <f t="shared" si="120"/>
        <v>0</v>
      </c>
      <c r="AU81" s="145"/>
      <c r="AV81" s="327">
        <f t="shared" si="121"/>
        <v>0</v>
      </c>
      <c r="AW81" s="145"/>
      <c r="AX81" s="327">
        <f t="shared" si="122"/>
        <v>0</v>
      </c>
      <c r="AY81" s="145"/>
      <c r="AZ81" s="327">
        <f t="shared" si="123"/>
        <v>0</v>
      </c>
      <c r="BA81" s="145"/>
      <c r="BB81" s="327">
        <f t="shared" si="124"/>
        <v>0</v>
      </c>
      <c r="BC81" s="145"/>
      <c r="BD81" s="327">
        <f t="shared" si="125"/>
        <v>0</v>
      </c>
      <c r="BE81" s="145"/>
      <c r="BF81" s="327">
        <f t="shared" si="126"/>
        <v>0</v>
      </c>
      <c r="BG81" s="145"/>
      <c r="BH81" s="327">
        <f t="shared" si="127"/>
        <v>0</v>
      </c>
      <c r="BI81" s="145"/>
      <c r="BJ81" s="327">
        <f t="shared" si="128"/>
        <v>0</v>
      </c>
      <c r="BK81" s="144">
        <f t="shared" si="129"/>
        <v>1</v>
      </c>
      <c r="BL81" s="327">
        <f t="shared" si="135"/>
        <v>0</v>
      </c>
      <c r="BM81" s="234">
        <f t="shared" si="130"/>
        <v>1</v>
      </c>
      <c r="BN81" s="327">
        <f t="shared" si="131"/>
        <v>0</v>
      </c>
    </row>
    <row r="82" spans="1:66" hidden="1">
      <c r="A82" s="90"/>
      <c r="B82" s="416"/>
      <c r="C82" s="145"/>
      <c r="D82" s="327">
        <f t="shared" si="136"/>
        <v>0</v>
      </c>
      <c r="E82" s="145"/>
      <c r="F82" s="327">
        <f t="shared" si="134"/>
        <v>0</v>
      </c>
      <c r="G82" s="145"/>
      <c r="H82" s="327">
        <f t="shared" si="101"/>
        <v>0</v>
      </c>
      <c r="I82" s="145"/>
      <c r="J82" s="327">
        <f t="shared" si="102"/>
        <v>0</v>
      </c>
      <c r="K82" s="145"/>
      <c r="L82" s="327">
        <f t="shared" si="103"/>
        <v>0</v>
      </c>
      <c r="M82" s="145"/>
      <c r="N82" s="327">
        <f t="shared" si="104"/>
        <v>0</v>
      </c>
      <c r="O82" s="145"/>
      <c r="P82" s="327">
        <f t="shared" si="105"/>
        <v>0</v>
      </c>
      <c r="Q82" s="145"/>
      <c r="R82" s="327">
        <f t="shared" si="106"/>
        <v>0</v>
      </c>
      <c r="S82" s="145"/>
      <c r="T82" s="327">
        <f t="shared" si="107"/>
        <v>0</v>
      </c>
      <c r="U82" s="145"/>
      <c r="V82" s="327">
        <f t="shared" si="108"/>
        <v>0</v>
      </c>
      <c r="W82" s="145"/>
      <c r="X82" s="327">
        <f t="shared" si="109"/>
        <v>0</v>
      </c>
      <c r="Y82" s="145"/>
      <c r="Z82" s="327">
        <f t="shared" si="110"/>
        <v>0</v>
      </c>
      <c r="AA82" s="145"/>
      <c r="AB82" s="327">
        <f t="shared" si="111"/>
        <v>0</v>
      </c>
      <c r="AC82" s="145"/>
      <c r="AD82" s="327">
        <f t="shared" si="112"/>
        <v>0</v>
      </c>
      <c r="AE82" s="145"/>
      <c r="AF82" s="327">
        <f t="shared" si="113"/>
        <v>0</v>
      </c>
      <c r="AG82" s="145"/>
      <c r="AH82" s="327">
        <f t="shared" si="114"/>
        <v>0</v>
      </c>
      <c r="AI82" s="145"/>
      <c r="AJ82" s="327">
        <f t="shared" si="115"/>
        <v>0</v>
      </c>
      <c r="AK82" s="145"/>
      <c r="AL82" s="327">
        <f t="shared" si="116"/>
        <v>0</v>
      </c>
      <c r="AM82" s="145"/>
      <c r="AN82" s="327">
        <f t="shared" si="117"/>
        <v>0</v>
      </c>
      <c r="AO82" s="145"/>
      <c r="AP82" s="327">
        <f t="shared" si="118"/>
        <v>0</v>
      </c>
      <c r="AQ82" s="145"/>
      <c r="AR82" s="327">
        <f t="shared" si="119"/>
        <v>0</v>
      </c>
      <c r="AS82" s="145"/>
      <c r="AT82" s="327">
        <f t="shared" si="120"/>
        <v>0</v>
      </c>
      <c r="AU82" s="145"/>
      <c r="AV82" s="327">
        <f t="shared" si="121"/>
        <v>0</v>
      </c>
      <c r="AW82" s="145"/>
      <c r="AX82" s="327">
        <f t="shared" si="122"/>
        <v>0</v>
      </c>
      <c r="AY82" s="145"/>
      <c r="AZ82" s="327">
        <f t="shared" si="123"/>
        <v>0</v>
      </c>
      <c r="BA82" s="145"/>
      <c r="BB82" s="327">
        <f t="shared" si="124"/>
        <v>0</v>
      </c>
      <c r="BC82" s="145"/>
      <c r="BD82" s="327">
        <f t="shared" si="125"/>
        <v>0</v>
      </c>
      <c r="BE82" s="145"/>
      <c r="BF82" s="327">
        <f t="shared" si="126"/>
        <v>0</v>
      </c>
      <c r="BG82" s="145"/>
      <c r="BH82" s="327">
        <f t="shared" si="127"/>
        <v>0</v>
      </c>
      <c r="BI82" s="145"/>
      <c r="BJ82" s="327">
        <f t="shared" si="128"/>
        <v>0</v>
      </c>
      <c r="BK82" s="144">
        <f t="shared" si="129"/>
        <v>1</v>
      </c>
      <c r="BL82" s="327">
        <f t="shared" si="135"/>
        <v>0</v>
      </c>
      <c r="BM82" s="234">
        <f t="shared" si="130"/>
        <v>1</v>
      </c>
      <c r="BN82" s="327">
        <f t="shared" si="131"/>
        <v>0</v>
      </c>
    </row>
    <row r="83" spans="1:66" hidden="1">
      <c r="A83" s="90"/>
      <c r="B83" s="416"/>
      <c r="C83" s="145"/>
      <c r="D83" s="327">
        <f t="shared" si="136"/>
        <v>0</v>
      </c>
      <c r="E83" s="145"/>
      <c r="F83" s="327">
        <f t="shared" si="134"/>
        <v>0</v>
      </c>
      <c r="G83" s="145"/>
      <c r="H83" s="327">
        <f t="shared" si="101"/>
        <v>0</v>
      </c>
      <c r="I83" s="145"/>
      <c r="J83" s="327">
        <f t="shared" si="102"/>
        <v>0</v>
      </c>
      <c r="K83" s="145"/>
      <c r="L83" s="327">
        <f t="shared" si="103"/>
        <v>0</v>
      </c>
      <c r="M83" s="145"/>
      <c r="N83" s="327">
        <f t="shared" si="104"/>
        <v>0</v>
      </c>
      <c r="O83" s="145"/>
      <c r="P83" s="327">
        <f t="shared" si="105"/>
        <v>0</v>
      </c>
      <c r="Q83" s="145"/>
      <c r="R83" s="327">
        <f t="shared" si="106"/>
        <v>0</v>
      </c>
      <c r="S83" s="145"/>
      <c r="T83" s="327">
        <f t="shared" si="107"/>
        <v>0</v>
      </c>
      <c r="U83" s="145"/>
      <c r="V83" s="327">
        <f t="shared" si="108"/>
        <v>0</v>
      </c>
      <c r="W83" s="145"/>
      <c r="X83" s="327">
        <f t="shared" si="109"/>
        <v>0</v>
      </c>
      <c r="Y83" s="145"/>
      <c r="Z83" s="327">
        <f t="shared" si="110"/>
        <v>0</v>
      </c>
      <c r="AA83" s="145"/>
      <c r="AB83" s="327">
        <f t="shared" si="111"/>
        <v>0</v>
      </c>
      <c r="AC83" s="145"/>
      <c r="AD83" s="327">
        <f t="shared" si="112"/>
        <v>0</v>
      </c>
      <c r="AE83" s="145"/>
      <c r="AF83" s="327">
        <f t="shared" si="113"/>
        <v>0</v>
      </c>
      <c r="AG83" s="145"/>
      <c r="AH83" s="327">
        <f t="shared" si="114"/>
        <v>0</v>
      </c>
      <c r="AI83" s="145"/>
      <c r="AJ83" s="327">
        <f t="shared" si="115"/>
        <v>0</v>
      </c>
      <c r="AK83" s="145"/>
      <c r="AL83" s="327">
        <f t="shared" si="116"/>
        <v>0</v>
      </c>
      <c r="AM83" s="145"/>
      <c r="AN83" s="327">
        <f t="shared" si="117"/>
        <v>0</v>
      </c>
      <c r="AO83" s="145"/>
      <c r="AP83" s="327">
        <f t="shared" si="118"/>
        <v>0</v>
      </c>
      <c r="AQ83" s="145"/>
      <c r="AR83" s="327">
        <f t="shared" si="119"/>
        <v>0</v>
      </c>
      <c r="AS83" s="145"/>
      <c r="AT83" s="327">
        <f t="shared" si="120"/>
        <v>0</v>
      </c>
      <c r="AU83" s="145"/>
      <c r="AV83" s="327">
        <f t="shared" si="121"/>
        <v>0</v>
      </c>
      <c r="AW83" s="145"/>
      <c r="AX83" s="327">
        <f t="shared" si="122"/>
        <v>0</v>
      </c>
      <c r="AY83" s="145"/>
      <c r="AZ83" s="327">
        <f t="shared" si="123"/>
        <v>0</v>
      </c>
      <c r="BA83" s="145"/>
      <c r="BB83" s="327">
        <f t="shared" si="124"/>
        <v>0</v>
      </c>
      <c r="BC83" s="145"/>
      <c r="BD83" s="327">
        <f t="shared" si="125"/>
        <v>0</v>
      </c>
      <c r="BE83" s="145"/>
      <c r="BF83" s="327">
        <f t="shared" si="126"/>
        <v>0</v>
      </c>
      <c r="BG83" s="145"/>
      <c r="BH83" s="327">
        <f t="shared" si="127"/>
        <v>0</v>
      </c>
      <c r="BI83" s="145"/>
      <c r="BJ83" s="327">
        <f t="shared" si="128"/>
        <v>0</v>
      </c>
      <c r="BK83" s="144">
        <f t="shared" si="129"/>
        <v>1</v>
      </c>
      <c r="BL83" s="327">
        <f t="shared" si="135"/>
        <v>0</v>
      </c>
      <c r="BM83" s="234">
        <f t="shared" si="130"/>
        <v>1</v>
      </c>
      <c r="BN83" s="327">
        <f t="shared" si="131"/>
        <v>0</v>
      </c>
    </row>
    <row r="84" spans="1:66" hidden="1">
      <c r="A84" s="90"/>
      <c r="B84" s="416"/>
      <c r="C84" s="145"/>
      <c r="D84" s="327">
        <f t="shared" si="136"/>
        <v>0</v>
      </c>
      <c r="E84" s="145"/>
      <c r="F84" s="327">
        <f t="shared" si="134"/>
        <v>0</v>
      </c>
      <c r="G84" s="145"/>
      <c r="H84" s="327">
        <f t="shared" si="101"/>
        <v>0</v>
      </c>
      <c r="I84" s="145"/>
      <c r="J84" s="327">
        <f t="shared" si="102"/>
        <v>0</v>
      </c>
      <c r="K84" s="145"/>
      <c r="L84" s="327">
        <f t="shared" si="103"/>
        <v>0</v>
      </c>
      <c r="M84" s="145"/>
      <c r="N84" s="327">
        <f t="shared" si="104"/>
        <v>0</v>
      </c>
      <c r="O84" s="145"/>
      <c r="P84" s="327">
        <f t="shared" si="105"/>
        <v>0</v>
      </c>
      <c r="Q84" s="145"/>
      <c r="R84" s="327">
        <f t="shared" si="106"/>
        <v>0</v>
      </c>
      <c r="S84" s="145"/>
      <c r="T84" s="327">
        <f t="shared" si="107"/>
        <v>0</v>
      </c>
      <c r="U84" s="145"/>
      <c r="V84" s="327">
        <f t="shared" si="108"/>
        <v>0</v>
      </c>
      <c r="W84" s="145"/>
      <c r="X84" s="327">
        <f t="shared" si="109"/>
        <v>0</v>
      </c>
      <c r="Y84" s="145"/>
      <c r="Z84" s="327">
        <f t="shared" si="110"/>
        <v>0</v>
      </c>
      <c r="AA84" s="145"/>
      <c r="AB84" s="327">
        <f t="shared" si="111"/>
        <v>0</v>
      </c>
      <c r="AC84" s="145"/>
      <c r="AD84" s="327">
        <f t="shared" si="112"/>
        <v>0</v>
      </c>
      <c r="AE84" s="145"/>
      <c r="AF84" s="327">
        <f t="shared" si="113"/>
        <v>0</v>
      </c>
      <c r="AG84" s="145"/>
      <c r="AH84" s="327">
        <f t="shared" si="114"/>
        <v>0</v>
      </c>
      <c r="AI84" s="145"/>
      <c r="AJ84" s="327">
        <f t="shared" si="115"/>
        <v>0</v>
      </c>
      <c r="AK84" s="145"/>
      <c r="AL84" s="327">
        <f t="shared" si="116"/>
        <v>0</v>
      </c>
      <c r="AM84" s="145"/>
      <c r="AN84" s="327">
        <f t="shared" si="117"/>
        <v>0</v>
      </c>
      <c r="AO84" s="145"/>
      <c r="AP84" s="327">
        <f t="shared" si="118"/>
        <v>0</v>
      </c>
      <c r="AQ84" s="145"/>
      <c r="AR84" s="327">
        <f t="shared" si="119"/>
        <v>0</v>
      </c>
      <c r="AS84" s="145"/>
      <c r="AT84" s="327">
        <f t="shared" si="120"/>
        <v>0</v>
      </c>
      <c r="AU84" s="145"/>
      <c r="AV84" s="327">
        <f t="shared" si="121"/>
        <v>0</v>
      </c>
      <c r="AW84" s="145"/>
      <c r="AX84" s="327">
        <f t="shared" si="122"/>
        <v>0</v>
      </c>
      <c r="AY84" s="145"/>
      <c r="AZ84" s="327">
        <f t="shared" si="123"/>
        <v>0</v>
      </c>
      <c r="BA84" s="145"/>
      <c r="BB84" s="327">
        <f t="shared" si="124"/>
        <v>0</v>
      </c>
      <c r="BC84" s="145"/>
      <c r="BD84" s="327">
        <f t="shared" si="125"/>
        <v>0</v>
      </c>
      <c r="BE84" s="145"/>
      <c r="BF84" s="327">
        <f t="shared" si="126"/>
        <v>0</v>
      </c>
      <c r="BG84" s="145"/>
      <c r="BH84" s="327">
        <f t="shared" si="127"/>
        <v>0</v>
      </c>
      <c r="BI84" s="145"/>
      <c r="BJ84" s="327">
        <f t="shared" si="128"/>
        <v>0</v>
      </c>
      <c r="BK84" s="144">
        <f t="shared" si="129"/>
        <v>1</v>
      </c>
      <c r="BL84" s="327">
        <f t="shared" si="135"/>
        <v>0</v>
      </c>
      <c r="BM84" s="234">
        <f t="shared" si="130"/>
        <v>1</v>
      </c>
      <c r="BN84" s="327">
        <f t="shared" si="131"/>
        <v>0</v>
      </c>
    </row>
    <row r="85" spans="1:66" hidden="1">
      <c r="A85" s="90"/>
      <c r="B85" s="416"/>
      <c r="C85" s="145"/>
      <c r="D85" s="327">
        <f t="shared" si="136"/>
        <v>0</v>
      </c>
      <c r="E85" s="145"/>
      <c r="F85" s="327">
        <f t="shared" si="134"/>
        <v>0</v>
      </c>
      <c r="G85" s="145"/>
      <c r="H85" s="327">
        <f t="shared" si="101"/>
        <v>0</v>
      </c>
      <c r="I85" s="145"/>
      <c r="J85" s="327">
        <f t="shared" si="102"/>
        <v>0</v>
      </c>
      <c r="K85" s="145"/>
      <c r="L85" s="327">
        <f t="shared" si="103"/>
        <v>0</v>
      </c>
      <c r="M85" s="145"/>
      <c r="N85" s="327">
        <f t="shared" si="104"/>
        <v>0</v>
      </c>
      <c r="O85" s="145"/>
      <c r="P85" s="327">
        <f t="shared" si="105"/>
        <v>0</v>
      </c>
      <c r="Q85" s="145"/>
      <c r="R85" s="327">
        <f t="shared" si="106"/>
        <v>0</v>
      </c>
      <c r="S85" s="145"/>
      <c r="T85" s="327">
        <f t="shared" si="107"/>
        <v>0</v>
      </c>
      <c r="U85" s="145"/>
      <c r="V85" s="327">
        <f t="shared" si="108"/>
        <v>0</v>
      </c>
      <c r="W85" s="145"/>
      <c r="X85" s="327">
        <f t="shared" si="109"/>
        <v>0</v>
      </c>
      <c r="Y85" s="145"/>
      <c r="Z85" s="327">
        <f t="shared" si="110"/>
        <v>0</v>
      </c>
      <c r="AA85" s="145"/>
      <c r="AB85" s="327">
        <f t="shared" si="111"/>
        <v>0</v>
      </c>
      <c r="AC85" s="145"/>
      <c r="AD85" s="327">
        <f t="shared" si="112"/>
        <v>0</v>
      </c>
      <c r="AE85" s="145"/>
      <c r="AF85" s="327">
        <f t="shared" si="113"/>
        <v>0</v>
      </c>
      <c r="AG85" s="145"/>
      <c r="AH85" s="327">
        <f t="shared" si="114"/>
        <v>0</v>
      </c>
      <c r="AI85" s="145"/>
      <c r="AJ85" s="327">
        <f t="shared" si="115"/>
        <v>0</v>
      </c>
      <c r="AK85" s="145"/>
      <c r="AL85" s="327">
        <f t="shared" si="116"/>
        <v>0</v>
      </c>
      <c r="AM85" s="145"/>
      <c r="AN85" s="327">
        <f t="shared" si="117"/>
        <v>0</v>
      </c>
      <c r="AO85" s="145"/>
      <c r="AP85" s="327">
        <f t="shared" si="118"/>
        <v>0</v>
      </c>
      <c r="AQ85" s="145"/>
      <c r="AR85" s="327">
        <f t="shared" si="119"/>
        <v>0</v>
      </c>
      <c r="AS85" s="145"/>
      <c r="AT85" s="327">
        <f t="shared" si="120"/>
        <v>0</v>
      </c>
      <c r="AU85" s="145"/>
      <c r="AV85" s="327">
        <f t="shared" si="121"/>
        <v>0</v>
      </c>
      <c r="AW85" s="145"/>
      <c r="AX85" s="327">
        <f t="shared" si="122"/>
        <v>0</v>
      </c>
      <c r="AY85" s="145"/>
      <c r="AZ85" s="327">
        <f t="shared" si="123"/>
        <v>0</v>
      </c>
      <c r="BA85" s="145"/>
      <c r="BB85" s="327">
        <f t="shared" si="124"/>
        <v>0</v>
      </c>
      <c r="BC85" s="145"/>
      <c r="BD85" s="327">
        <f t="shared" si="125"/>
        <v>0</v>
      </c>
      <c r="BE85" s="145"/>
      <c r="BF85" s="327">
        <f t="shared" si="126"/>
        <v>0</v>
      </c>
      <c r="BG85" s="145"/>
      <c r="BH85" s="327">
        <f t="shared" si="127"/>
        <v>0</v>
      </c>
      <c r="BI85" s="145"/>
      <c r="BJ85" s="327">
        <f t="shared" si="128"/>
        <v>0</v>
      </c>
      <c r="BK85" s="144">
        <f t="shared" si="129"/>
        <v>1</v>
      </c>
      <c r="BL85" s="327">
        <f t="shared" si="135"/>
        <v>0</v>
      </c>
      <c r="BM85" s="234">
        <f t="shared" si="130"/>
        <v>1</v>
      </c>
      <c r="BN85" s="327">
        <f t="shared" si="131"/>
        <v>0</v>
      </c>
    </row>
    <row r="86" spans="1:66" hidden="1">
      <c r="A86" s="90"/>
      <c r="B86" s="416"/>
      <c r="C86" s="145"/>
      <c r="D86" s="327">
        <f t="shared" si="136"/>
        <v>0</v>
      </c>
      <c r="E86" s="145"/>
      <c r="F86" s="327">
        <f t="shared" si="134"/>
        <v>0</v>
      </c>
      <c r="G86" s="145"/>
      <c r="H86" s="327">
        <f t="shared" si="101"/>
        <v>0</v>
      </c>
      <c r="I86" s="145"/>
      <c r="J86" s="327">
        <f t="shared" si="102"/>
        <v>0</v>
      </c>
      <c r="K86" s="145"/>
      <c r="L86" s="327">
        <f t="shared" si="103"/>
        <v>0</v>
      </c>
      <c r="M86" s="145"/>
      <c r="N86" s="327">
        <f t="shared" si="104"/>
        <v>0</v>
      </c>
      <c r="O86" s="145"/>
      <c r="P86" s="327">
        <f t="shared" si="105"/>
        <v>0</v>
      </c>
      <c r="Q86" s="145"/>
      <c r="R86" s="327">
        <f t="shared" si="106"/>
        <v>0</v>
      </c>
      <c r="S86" s="145"/>
      <c r="T86" s="327">
        <f t="shared" si="107"/>
        <v>0</v>
      </c>
      <c r="U86" s="145"/>
      <c r="V86" s="327">
        <f t="shared" si="108"/>
        <v>0</v>
      </c>
      <c r="W86" s="145"/>
      <c r="X86" s="327">
        <f t="shared" si="109"/>
        <v>0</v>
      </c>
      <c r="Y86" s="145"/>
      <c r="Z86" s="327">
        <f t="shared" si="110"/>
        <v>0</v>
      </c>
      <c r="AA86" s="145"/>
      <c r="AB86" s="327">
        <f t="shared" si="111"/>
        <v>0</v>
      </c>
      <c r="AC86" s="145"/>
      <c r="AD86" s="327">
        <f t="shared" si="112"/>
        <v>0</v>
      </c>
      <c r="AE86" s="145"/>
      <c r="AF86" s="327">
        <f t="shared" si="113"/>
        <v>0</v>
      </c>
      <c r="AG86" s="145"/>
      <c r="AH86" s="327">
        <f t="shared" si="114"/>
        <v>0</v>
      </c>
      <c r="AI86" s="145"/>
      <c r="AJ86" s="327">
        <f t="shared" si="115"/>
        <v>0</v>
      </c>
      <c r="AK86" s="145"/>
      <c r="AL86" s="327">
        <f t="shared" si="116"/>
        <v>0</v>
      </c>
      <c r="AM86" s="145"/>
      <c r="AN86" s="327">
        <f t="shared" si="117"/>
        <v>0</v>
      </c>
      <c r="AO86" s="145"/>
      <c r="AP86" s="327">
        <f t="shared" si="118"/>
        <v>0</v>
      </c>
      <c r="AQ86" s="145"/>
      <c r="AR86" s="327">
        <f t="shared" si="119"/>
        <v>0</v>
      </c>
      <c r="AS86" s="145"/>
      <c r="AT86" s="327">
        <f t="shared" si="120"/>
        <v>0</v>
      </c>
      <c r="AU86" s="145"/>
      <c r="AV86" s="327">
        <f t="shared" si="121"/>
        <v>0</v>
      </c>
      <c r="AW86" s="145"/>
      <c r="AX86" s="327">
        <f t="shared" si="122"/>
        <v>0</v>
      </c>
      <c r="AY86" s="145"/>
      <c r="AZ86" s="327">
        <f t="shared" si="123"/>
        <v>0</v>
      </c>
      <c r="BA86" s="145"/>
      <c r="BB86" s="327">
        <f t="shared" si="124"/>
        <v>0</v>
      </c>
      <c r="BC86" s="145"/>
      <c r="BD86" s="327">
        <f t="shared" si="125"/>
        <v>0</v>
      </c>
      <c r="BE86" s="145"/>
      <c r="BF86" s="327">
        <f t="shared" si="126"/>
        <v>0</v>
      </c>
      <c r="BG86" s="145"/>
      <c r="BH86" s="327">
        <f t="shared" si="127"/>
        <v>0</v>
      </c>
      <c r="BI86" s="145"/>
      <c r="BJ86" s="327">
        <f t="shared" si="128"/>
        <v>0</v>
      </c>
      <c r="BK86" s="144">
        <f t="shared" si="129"/>
        <v>1</v>
      </c>
      <c r="BL86" s="327">
        <f t="shared" si="135"/>
        <v>0</v>
      </c>
      <c r="BM86" s="234">
        <f t="shared" si="130"/>
        <v>1</v>
      </c>
      <c r="BN86" s="327">
        <f t="shared" si="131"/>
        <v>0</v>
      </c>
    </row>
    <row r="87" spans="1:66" hidden="1">
      <c r="A87" s="90"/>
      <c r="B87" s="416"/>
      <c r="C87" s="145"/>
      <c r="D87" s="327">
        <f t="shared" si="136"/>
        <v>0</v>
      </c>
      <c r="E87" s="145"/>
      <c r="F87" s="327">
        <f t="shared" si="134"/>
        <v>0</v>
      </c>
      <c r="G87" s="145"/>
      <c r="H87" s="327">
        <f t="shared" si="101"/>
        <v>0</v>
      </c>
      <c r="I87" s="145"/>
      <c r="J87" s="327">
        <f t="shared" si="102"/>
        <v>0</v>
      </c>
      <c r="K87" s="145"/>
      <c r="L87" s="327">
        <f t="shared" si="103"/>
        <v>0</v>
      </c>
      <c r="M87" s="145"/>
      <c r="N87" s="327">
        <f t="shared" si="104"/>
        <v>0</v>
      </c>
      <c r="O87" s="145"/>
      <c r="P87" s="327">
        <f t="shared" si="105"/>
        <v>0</v>
      </c>
      <c r="Q87" s="145"/>
      <c r="R87" s="327">
        <f t="shared" si="106"/>
        <v>0</v>
      </c>
      <c r="S87" s="145"/>
      <c r="T87" s="327">
        <f t="shared" si="107"/>
        <v>0</v>
      </c>
      <c r="U87" s="145"/>
      <c r="V87" s="327">
        <f t="shared" si="108"/>
        <v>0</v>
      </c>
      <c r="W87" s="145"/>
      <c r="X87" s="327">
        <f t="shared" si="109"/>
        <v>0</v>
      </c>
      <c r="Y87" s="145"/>
      <c r="Z87" s="327">
        <f t="shared" si="110"/>
        <v>0</v>
      </c>
      <c r="AA87" s="145"/>
      <c r="AB87" s="327">
        <f t="shared" si="111"/>
        <v>0</v>
      </c>
      <c r="AC87" s="145"/>
      <c r="AD87" s="327">
        <f t="shared" si="112"/>
        <v>0</v>
      </c>
      <c r="AE87" s="145"/>
      <c r="AF87" s="327">
        <f t="shared" si="113"/>
        <v>0</v>
      </c>
      <c r="AG87" s="145"/>
      <c r="AH87" s="327">
        <f t="shared" si="114"/>
        <v>0</v>
      </c>
      <c r="AI87" s="145"/>
      <c r="AJ87" s="327">
        <f t="shared" si="115"/>
        <v>0</v>
      </c>
      <c r="AK87" s="145"/>
      <c r="AL87" s="327">
        <f t="shared" si="116"/>
        <v>0</v>
      </c>
      <c r="AM87" s="145"/>
      <c r="AN87" s="327">
        <f t="shared" si="117"/>
        <v>0</v>
      </c>
      <c r="AO87" s="145"/>
      <c r="AP87" s="327">
        <f t="shared" si="118"/>
        <v>0</v>
      </c>
      <c r="AQ87" s="145"/>
      <c r="AR87" s="327">
        <f t="shared" si="119"/>
        <v>0</v>
      </c>
      <c r="AS87" s="145"/>
      <c r="AT87" s="327">
        <f t="shared" si="120"/>
        <v>0</v>
      </c>
      <c r="AU87" s="145"/>
      <c r="AV87" s="327">
        <f t="shared" si="121"/>
        <v>0</v>
      </c>
      <c r="AW87" s="145"/>
      <c r="AX87" s="327">
        <f t="shared" si="122"/>
        <v>0</v>
      </c>
      <c r="AY87" s="145"/>
      <c r="AZ87" s="327">
        <f t="shared" si="123"/>
        <v>0</v>
      </c>
      <c r="BA87" s="145"/>
      <c r="BB87" s="327">
        <f t="shared" si="124"/>
        <v>0</v>
      </c>
      <c r="BC87" s="145"/>
      <c r="BD87" s="327">
        <f t="shared" si="125"/>
        <v>0</v>
      </c>
      <c r="BE87" s="145"/>
      <c r="BF87" s="327">
        <f t="shared" si="126"/>
        <v>0</v>
      </c>
      <c r="BG87" s="145"/>
      <c r="BH87" s="327">
        <f t="shared" si="127"/>
        <v>0</v>
      </c>
      <c r="BI87" s="145"/>
      <c r="BJ87" s="327">
        <f t="shared" si="128"/>
        <v>0</v>
      </c>
      <c r="BK87" s="144">
        <f t="shared" si="129"/>
        <v>1</v>
      </c>
      <c r="BL87" s="327">
        <f t="shared" si="135"/>
        <v>0</v>
      </c>
      <c r="BM87" s="234">
        <f t="shared" si="130"/>
        <v>1</v>
      </c>
      <c r="BN87" s="327">
        <f t="shared" si="131"/>
        <v>0</v>
      </c>
    </row>
    <row r="88" spans="1:66" hidden="1">
      <c r="A88" s="90"/>
      <c r="B88" s="416"/>
      <c r="C88" s="145"/>
      <c r="D88" s="327">
        <f t="shared" si="136"/>
        <v>0</v>
      </c>
      <c r="E88" s="145"/>
      <c r="F88" s="327">
        <f t="shared" si="134"/>
        <v>0</v>
      </c>
      <c r="G88" s="145"/>
      <c r="H88" s="327">
        <f t="shared" si="101"/>
        <v>0</v>
      </c>
      <c r="I88" s="145"/>
      <c r="J88" s="327">
        <f t="shared" si="102"/>
        <v>0</v>
      </c>
      <c r="K88" s="145"/>
      <c r="L88" s="327">
        <f t="shared" ref="L88:L119" si="137">$B88*K88</f>
        <v>0</v>
      </c>
      <c r="M88" s="145"/>
      <c r="N88" s="327">
        <f t="shared" ref="N88:N119" si="138">$B88*M88</f>
        <v>0</v>
      </c>
      <c r="O88" s="145"/>
      <c r="P88" s="327">
        <f t="shared" si="105"/>
        <v>0</v>
      </c>
      <c r="Q88" s="145"/>
      <c r="R88" s="327">
        <f t="shared" si="106"/>
        <v>0</v>
      </c>
      <c r="S88" s="145"/>
      <c r="T88" s="327">
        <f t="shared" si="107"/>
        <v>0</v>
      </c>
      <c r="U88" s="145"/>
      <c r="V88" s="327">
        <f t="shared" si="108"/>
        <v>0</v>
      </c>
      <c r="W88" s="145"/>
      <c r="X88" s="327">
        <f t="shared" si="109"/>
        <v>0</v>
      </c>
      <c r="Y88" s="145"/>
      <c r="Z88" s="327">
        <f t="shared" si="110"/>
        <v>0</v>
      </c>
      <c r="AA88" s="145"/>
      <c r="AB88" s="327">
        <f t="shared" si="111"/>
        <v>0</v>
      </c>
      <c r="AC88" s="145"/>
      <c r="AD88" s="327">
        <f t="shared" si="112"/>
        <v>0</v>
      </c>
      <c r="AE88" s="145"/>
      <c r="AF88" s="327">
        <f t="shared" si="113"/>
        <v>0</v>
      </c>
      <c r="AG88" s="145"/>
      <c r="AH88" s="327">
        <f t="shared" si="114"/>
        <v>0</v>
      </c>
      <c r="AI88" s="145"/>
      <c r="AJ88" s="327">
        <f t="shared" si="115"/>
        <v>0</v>
      </c>
      <c r="AK88" s="145"/>
      <c r="AL88" s="327">
        <f t="shared" si="116"/>
        <v>0</v>
      </c>
      <c r="AM88" s="145"/>
      <c r="AN88" s="327">
        <f t="shared" si="117"/>
        <v>0</v>
      </c>
      <c r="AO88" s="145"/>
      <c r="AP88" s="327">
        <f t="shared" si="118"/>
        <v>0</v>
      </c>
      <c r="AQ88" s="145"/>
      <c r="AR88" s="327">
        <f t="shared" si="119"/>
        <v>0</v>
      </c>
      <c r="AS88" s="145"/>
      <c r="AT88" s="327">
        <f t="shared" si="120"/>
        <v>0</v>
      </c>
      <c r="AU88" s="145"/>
      <c r="AV88" s="327">
        <f t="shared" si="121"/>
        <v>0</v>
      </c>
      <c r="AW88" s="145"/>
      <c r="AX88" s="327">
        <f t="shared" si="122"/>
        <v>0</v>
      </c>
      <c r="AY88" s="145"/>
      <c r="AZ88" s="327">
        <f t="shared" si="123"/>
        <v>0</v>
      </c>
      <c r="BA88" s="145"/>
      <c r="BB88" s="327">
        <f t="shared" si="124"/>
        <v>0</v>
      </c>
      <c r="BC88" s="145"/>
      <c r="BD88" s="327">
        <f t="shared" si="125"/>
        <v>0</v>
      </c>
      <c r="BE88" s="145"/>
      <c r="BF88" s="327">
        <f t="shared" si="126"/>
        <v>0</v>
      </c>
      <c r="BG88" s="145"/>
      <c r="BH88" s="327">
        <f t="shared" si="127"/>
        <v>0</v>
      </c>
      <c r="BI88" s="145"/>
      <c r="BJ88" s="327">
        <f t="shared" si="128"/>
        <v>0</v>
      </c>
      <c r="BK88" s="144">
        <f t="shared" ref="BK88:BK123" si="139">1-C88-E88-G88-I88-K88-M88-O88-Q88-S88-U88-W88-Y88-AA88-AC88-AE88-AG88-AI88-AK88-AM88-AO88-AQ88-AS88-AU88-AW88-AY88-BA88-BC88-BE88-BG88-BI88</f>
        <v>1</v>
      </c>
      <c r="BL88" s="327">
        <f t="shared" si="135"/>
        <v>0</v>
      </c>
      <c r="BM88" s="234">
        <f t="shared" ref="BM88:BM123" si="140">SUM(C88,E88,G88,I88,K88,M88,O88,Q88,S88,U88,W88,Y88,AA88,AC88,AE88,AG88,AI88,AK88,AM88,AO88,AQ88,AS88,AU88,AW88,AY88,BA88,BC88,BE88,BG88,BI88,BK88)</f>
        <v>1</v>
      </c>
      <c r="BN88" s="327">
        <f t="shared" ref="BN88:BN123" si="141">SUM(D88,F88,H88,J88,L88,N88,P88,R88,T88,V88,X88,Z88,AB88,AD88,AF88,AH88,AJ88,AL88,AN88,AP88,AR88,AT88,AV88,AX88,AZ88,BB88,BD88,BF88,BH88,BJ88,BL88)</f>
        <v>0</v>
      </c>
    </row>
    <row r="89" spans="1:66" hidden="1">
      <c r="A89" s="90"/>
      <c r="B89" s="416"/>
      <c r="C89" s="145"/>
      <c r="D89" s="327">
        <f t="shared" si="136"/>
        <v>0</v>
      </c>
      <c r="E89" s="145"/>
      <c r="F89" s="327">
        <f t="shared" si="134"/>
        <v>0</v>
      </c>
      <c r="G89" s="145"/>
      <c r="H89" s="327">
        <f t="shared" si="101"/>
        <v>0</v>
      </c>
      <c r="I89" s="145"/>
      <c r="J89" s="327">
        <f t="shared" si="102"/>
        <v>0</v>
      </c>
      <c r="K89" s="145"/>
      <c r="L89" s="327">
        <f t="shared" si="137"/>
        <v>0</v>
      </c>
      <c r="M89" s="145"/>
      <c r="N89" s="327">
        <f t="shared" si="138"/>
        <v>0</v>
      </c>
      <c r="O89" s="145"/>
      <c r="P89" s="327">
        <f t="shared" si="105"/>
        <v>0</v>
      </c>
      <c r="Q89" s="145"/>
      <c r="R89" s="327">
        <f t="shared" si="106"/>
        <v>0</v>
      </c>
      <c r="S89" s="145"/>
      <c r="T89" s="327">
        <f t="shared" si="107"/>
        <v>0</v>
      </c>
      <c r="U89" s="145"/>
      <c r="V89" s="327">
        <f t="shared" si="108"/>
        <v>0</v>
      </c>
      <c r="W89" s="145"/>
      <c r="X89" s="327">
        <f t="shared" si="109"/>
        <v>0</v>
      </c>
      <c r="Y89" s="145"/>
      <c r="Z89" s="327">
        <f t="shared" si="110"/>
        <v>0</v>
      </c>
      <c r="AA89" s="145"/>
      <c r="AB89" s="327">
        <f t="shared" si="111"/>
        <v>0</v>
      </c>
      <c r="AC89" s="145"/>
      <c r="AD89" s="327">
        <f t="shared" si="112"/>
        <v>0</v>
      </c>
      <c r="AE89" s="145"/>
      <c r="AF89" s="327">
        <f t="shared" si="113"/>
        <v>0</v>
      </c>
      <c r="AG89" s="145"/>
      <c r="AH89" s="327">
        <f t="shared" si="114"/>
        <v>0</v>
      </c>
      <c r="AI89" s="145"/>
      <c r="AJ89" s="327">
        <f t="shared" si="115"/>
        <v>0</v>
      </c>
      <c r="AK89" s="145"/>
      <c r="AL89" s="327">
        <f t="shared" si="116"/>
        <v>0</v>
      </c>
      <c r="AM89" s="145"/>
      <c r="AN89" s="327">
        <f t="shared" si="117"/>
        <v>0</v>
      </c>
      <c r="AO89" s="145"/>
      <c r="AP89" s="327">
        <f t="shared" si="118"/>
        <v>0</v>
      </c>
      <c r="AQ89" s="145"/>
      <c r="AR89" s="327">
        <f t="shared" si="119"/>
        <v>0</v>
      </c>
      <c r="AS89" s="145"/>
      <c r="AT89" s="327">
        <f t="shared" si="120"/>
        <v>0</v>
      </c>
      <c r="AU89" s="145"/>
      <c r="AV89" s="327">
        <f t="shared" si="121"/>
        <v>0</v>
      </c>
      <c r="AW89" s="145"/>
      <c r="AX89" s="327">
        <f t="shared" si="122"/>
        <v>0</v>
      </c>
      <c r="AY89" s="145"/>
      <c r="AZ89" s="327">
        <f t="shared" si="123"/>
        <v>0</v>
      </c>
      <c r="BA89" s="145"/>
      <c r="BB89" s="327">
        <f t="shared" si="124"/>
        <v>0</v>
      </c>
      <c r="BC89" s="145"/>
      <c r="BD89" s="327">
        <f t="shared" si="125"/>
        <v>0</v>
      </c>
      <c r="BE89" s="145"/>
      <c r="BF89" s="327">
        <f t="shared" si="126"/>
        <v>0</v>
      </c>
      <c r="BG89" s="145"/>
      <c r="BH89" s="327">
        <f t="shared" si="127"/>
        <v>0</v>
      </c>
      <c r="BI89" s="145"/>
      <c r="BJ89" s="327">
        <f t="shared" si="128"/>
        <v>0</v>
      </c>
      <c r="BK89" s="144">
        <f t="shared" si="139"/>
        <v>1</v>
      </c>
      <c r="BL89" s="327">
        <f t="shared" si="135"/>
        <v>0</v>
      </c>
      <c r="BM89" s="234">
        <f t="shared" si="140"/>
        <v>1</v>
      </c>
      <c r="BN89" s="327">
        <f t="shared" si="141"/>
        <v>0</v>
      </c>
    </row>
    <row r="90" spans="1:66" hidden="1">
      <c r="A90" s="90"/>
      <c r="B90" s="416"/>
      <c r="C90" s="145"/>
      <c r="D90" s="327">
        <f t="shared" si="136"/>
        <v>0</v>
      </c>
      <c r="E90" s="145"/>
      <c r="F90" s="327">
        <f t="shared" si="134"/>
        <v>0</v>
      </c>
      <c r="G90" s="145"/>
      <c r="H90" s="327">
        <f t="shared" si="101"/>
        <v>0</v>
      </c>
      <c r="I90" s="145"/>
      <c r="J90" s="327">
        <f t="shared" si="102"/>
        <v>0</v>
      </c>
      <c r="K90" s="145"/>
      <c r="L90" s="327">
        <f t="shared" si="137"/>
        <v>0</v>
      </c>
      <c r="M90" s="145"/>
      <c r="N90" s="327">
        <f t="shared" si="138"/>
        <v>0</v>
      </c>
      <c r="O90" s="145"/>
      <c r="P90" s="327">
        <f t="shared" si="105"/>
        <v>0</v>
      </c>
      <c r="Q90" s="145"/>
      <c r="R90" s="327">
        <f t="shared" si="106"/>
        <v>0</v>
      </c>
      <c r="S90" s="145"/>
      <c r="T90" s="327">
        <f t="shared" si="107"/>
        <v>0</v>
      </c>
      <c r="U90" s="145"/>
      <c r="V90" s="327">
        <f t="shared" si="108"/>
        <v>0</v>
      </c>
      <c r="W90" s="145"/>
      <c r="X90" s="327">
        <f t="shared" si="109"/>
        <v>0</v>
      </c>
      <c r="Y90" s="145"/>
      <c r="Z90" s="327">
        <f t="shared" si="110"/>
        <v>0</v>
      </c>
      <c r="AA90" s="145"/>
      <c r="AB90" s="327">
        <f t="shared" si="111"/>
        <v>0</v>
      </c>
      <c r="AC90" s="145"/>
      <c r="AD90" s="327">
        <f t="shared" si="112"/>
        <v>0</v>
      </c>
      <c r="AE90" s="145"/>
      <c r="AF90" s="327">
        <f t="shared" si="113"/>
        <v>0</v>
      </c>
      <c r="AG90" s="145"/>
      <c r="AH90" s="327">
        <f t="shared" si="114"/>
        <v>0</v>
      </c>
      <c r="AI90" s="145"/>
      <c r="AJ90" s="327">
        <f t="shared" si="115"/>
        <v>0</v>
      </c>
      <c r="AK90" s="145"/>
      <c r="AL90" s="327">
        <f t="shared" si="116"/>
        <v>0</v>
      </c>
      <c r="AM90" s="145"/>
      <c r="AN90" s="327">
        <f t="shared" si="117"/>
        <v>0</v>
      </c>
      <c r="AO90" s="145"/>
      <c r="AP90" s="327">
        <f t="shared" si="118"/>
        <v>0</v>
      </c>
      <c r="AQ90" s="145"/>
      <c r="AR90" s="327">
        <f t="shared" si="119"/>
        <v>0</v>
      </c>
      <c r="AS90" s="145"/>
      <c r="AT90" s="327">
        <f t="shared" si="120"/>
        <v>0</v>
      </c>
      <c r="AU90" s="145"/>
      <c r="AV90" s="327">
        <f t="shared" si="121"/>
        <v>0</v>
      </c>
      <c r="AW90" s="145"/>
      <c r="AX90" s="327">
        <f t="shared" si="122"/>
        <v>0</v>
      </c>
      <c r="AY90" s="145"/>
      <c r="AZ90" s="327">
        <f t="shared" si="123"/>
        <v>0</v>
      </c>
      <c r="BA90" s="145"/>
      <c r="BB90" s="327">
        <f t="shared" si="124"/>
        <v>0</v>
      </c>
      <c r="BC90" s="145"/>
      <c r="BD90" s="327">
        <f t="shared" si="125"/>
        <v>0</v>
      </c>
      <c r="BE90" s="145"/>
      <c r="BF90" s="327">
        <f t="shared" si="126"/>
        <v>0</v>
      </c>
      <c r="BG90" s="145"/>
      <c r="BH90" s="327">
        <f t="shared" si="127"/>
        <v>0</v>
      </c>
      <c r="BI90" s="145"/>
      <c r="BJ90" s="327">
        <f t="shared" si="128"/>
        <v>0</v>
      </c>
      <c r="BK90" s="144">
        <f t="shared" si="139"/>
        <v>1</v>
      </c>
      <c r="BL90" s="327">
        <f t="shared" si="135"/>
        <v>0</v>
      </c>
      <c r="BM90" s="234">
        <f t="shared" si="140"/>
        <v>1</v>
      </c>
      <c r="BN90" s="327">
        <f t="shared" si="141"/>
        <v>0</v>
      </c>
    </row>
    <row r="91" spans="1:66" hidden="1">
      <c r="A91" s="90"/>
      <c r="B91" s="416"/>
      <c r="C91" s="145"/>
      <c r="D91" s="327">
        <f t="shared" si="136"/>
        <v>0</v>
      </c>
      <c r="E91" s="145"/>
      <c r="F91" s="327">
        <f t="shared" si="134"/>
        <v>0</v>
      </c>
      <c r="G91" s="145"/>
      <c r="H91" s="327">
        <f t="shared" si="101"/>
        <v>0</v>
      </c>
      <c r="I91" s="145"/>
      <c r="J91" s="327">
        <f t="shared" si="102"/>
        <v>0</v>
      </c>
      <c r="K91" s="145"/>
      <c r="L91" s="327">
        <f t="shared" si="137"/>
        <v>0</v>
      </c>
      <c r="M91" s="145"/>
      <c r="N91" s="327">
        <f t="shared" si="138"/>
        <v>0</v>
      </c>
      <c r="O91" s="145"/>
      <c r="P91" s="327">
        <f t="shared" si="105"/>
        <v>0</v>
      </c>
      <c r="Q91" s="145"/>
      <c r="R91" s="327">
        <f t="shared" si="106"/>
        <v>0</v>
      </c>
      <c r="S91" s="145"/>
      <c r="T91" s="327">
        <f t="shared" si="107"/>
        <v>0</v>
      </c>
      <c r="U91" s="145"/>
      <c r="V91" s="327">
        <f t="shared" si="108"/>
        <v>0</v>
      </c>
      <c r="W91" s="145"/>
      <c r="X91" s="327">
        <f t="shared" si="109"/>
        <v>0</v>
      </c>
      <c r="Y91" s="145"/>
      <c r="Z91" s="327">
        <f t="shared" si="110"/>
        <v>0</v>
      </c>
      <c r="AA91" s="145"/>
      <c r="AB91" s="327">
        <f t="shared" si="111"/>
        <v>0</v>
      </c>
      <c r="AC91" s="145"/>
      <c r="AD91" s="327">
        <f t="shared" si="112"/>
        <v>0</v>
      </c>
      <c r="AE91" s="145"/>
      <c r="AF91" s="327">
        <f t="shared" si="113"/>
        <v>0</v>
      </c>
      <c r="AG91" s="145"/>
      <c r="AH91" s="327">
        <f t="shared" si="114"/>
        <v>0</v>
      </c>
      <c r="AI91" s="145"/>
      <c r="AJ91" s="327">
        <f t="shared" si="115"/>
        <v>0</v>
      </c>
      <c r="AK91" s="145"/>
      <c r="AL91" s="327">
        <f t="shared" si="116"/>
        <v>0</v>
      </c>
      <c r="AM91" s="145"/>
      <c r="AN91" s="327">
        <f t="shared" si="117"/>
        <v>0</v>
      </c>
      <c r="AO91" s="145"/>
      <c r="AP91" s="327">
        <f t="shared" si="118"/>
        <v>0</v>
      </c>
      <c r="AQ91" s="145"/>
      <c r="AR91" s="327">
        <f t="shared" si="119"/>
        <v>0</v>
      </c>
      <c r="AS91" s="145"/>
      <c r="AT91" s="327">
        <f t="shared" si="120"/>
        <v>0</v>
      </c>
      <c r="AU91" s="145"/>
      <c r="AV91" s="327">
        <f t="shared" si="121"/>
        <v>0</v>
      </c>
      <c r="AW91" s="145"/>
      <c r="AX91" s="327">
        <f t="shared" si="122"/>
        <v>0</v>
      </c>
      <c r="AY91" s="145"/>
      <c r="AZ91" s="327">
        <f t="shared" si="123"/>
        <v>0</v>
      </c>
      <c r="BA91" s="145"/>
      <c r="BB91" s="327">
        <f t="shared" si="124"/>
        <v>0</v>
      </c>
      <c r="BC91" s="145"/>
      <c r="BD91" s="327">
        <f t="shared" si="125"/>
        <v>0</v>
      </c>
      <c r="BE91" s="145"/>
      <c r="BF91" s="327">
        <f t="shared" si="126"/>
        <v>0</v>
      </c>
      <c r="BG91" s="145"/>
      <c r="BH91" s="327">
        <f t="shared" si="127"/>
        <v>0</v>
      </c>
      <c r="BI91" s="145"/>
      <c r="BJ91" s="327">
        <f t="shared" si="128"/>
        <v>0</v>
      </c>
      <c r="BK91" s="144">
        <f t="shared" si="139"/>
        <v>1</v>
      </c>
      <c r="BL91" s="327">
        <f t="shared" si="135"/>
        <v>0</v>
      </c>
      <c r="BM91" s="234">
        <f t="shared" si="140"/>
        <v>1</v>
      </c>
      <c r="BN91" s="327">
        <f t="shared" si="141"/>
        <v>0</v>
      </c>
    </row>
    <row r="92" spans="1:66" hidden="1">
      <c r="A92" s="90"/>
      <c r="B92" s="416"/>
      <c r="C92" s="145"/>
      <c r="D92" s="327">
        <f t="shared" si="136"/>
        <v>0</v>
      </c>
      <c r="E92" s="145"/>
      <c r="F92" s="327">
        <f t="shared" si="134"/>
        <v>0</v>
      </c>
      <c r="G92" s="145"/>
      <c r="H92" s="327">
        <f t="shared" si="101"/>
        <v>0</v>
      </c>
      <c r="I92" s="145"/>
      <c r="J92" s="327">
        <f t="shared" si="102"/>
        <v>0</v>
      </c>
      <c r="K92" s="145"/>
      <c r="L92" s="327">
        <f t="shared" si="137"/>
        <v>0</v>
      </c>
      <c r="M92" s="145"/>
      <c r="N92" s="327">
        <f t="shared" si="138"/>
        <v>0</v>
      </c>
      <c r="O92" s="145"/>
      <c r="P92" s="327">
        <f t="shared" si="105"/>
        <v>0</v>
      </c>
      <c r="Q92" s="145"/>
      <c r="R92" s="327">
        <f t="shared" si="106"/>
        <v>0</v>
      </c>
      <c r="S92" s="145"/>
      <c r="T92" s="327">
        <f t="shared" si="107"/>
        <v>0</v>
      </c>
      <c r="U92" s="145"/>
      <c r="V92" s="327">
        <f t="shared" si="108"/>
        <v>0</v>
      </c>
      <c r="W92" s="145"/>
      <c r="X92" s="327">
        <f t="shared" si="109"/>
        <v>0</v>
      </c>
      <c r="Y92" s="145"/>
      <c r="Z92" s="327">
        <f t="shared" si="110"/>
        <v>0</v>
      </c>
      <c r="AA92" s="145"/>
      <c r="AB92" s="327">
        <f t="shared" si="111"/>
        <v>0</v>
      </c>
      <c r="AC92" s="145"/>
      <c r="AD92" s="327">
        <f t="shared" si="112"/>
        <v>0</v>
      </c>
      <c r="AE92" s="145"/>
      <c r="AF92" s="327">
        <f t="shared" si="113"/>
        <v>0</v>
      </c>
      <c r="AG92" s="145"/>
      <c r="AH92" s="327">
        <f t="shared" si="114"/>
        <v>0</v>
      </c>
      <c r="AI92" s="145"/>
      <c r="AJ92" s="327">
        <f t="shared" si="115"/>
        <v>0</v>
      </c>
      <c r="AK92" s="145"/>
      <c r="AL92" s="327">
        <f t="shared" si="116"/>
        <v>0</v>
      </c>
      <c r="AM92" s="145"/>
      <c r="AN92" s="327">
        <f t="shared" si="117"/>
        <v>0</v>
      </c>
      <c r="AO92" s="145"/>
      <c r="AP92" s="327">
        <f t="shared" si="118"/>
        <v>0</v>
      </c>
      <c r="AQ92" s="145"/>
      <c r="AR92" s="327">
        <f t="shared" si="119"/>
        <v>0</v>
      </c>
      <c r="AS92" s="145"/>
      <c r="AT92" s="327">
        <f t="shared" si="120"/>
        <v>0</v>
      </c>
      <c r="AU92" s="145"/>
      <c r="AV92" s="327">
        <f t="shared" si="121"/>
        <v>0</v>
      </c>
      <c r="AW92" s="145"/>
      <c r="AX92" s="327">
        <f t="shared" si="122"/>
        <v>0</v>
      </c>
      <c r="AY92" s="145"/>
      <c r="AZ92" s="327">
        <f t="shared" si="123"/>
        <v>0</v>
      </c>
      <c r="BA92" s="145"/>
      <c r="BB92" s="327">
        <f t="shared" si="124"/>
        <v>0</v>
      </c>
      <c r="BC92" s="145"/>
      <c r="BD92" s="327">
        <f t="shared" si="125"/>
        <v>0</v>
      </c>
      <c r="BE92" s="145"/>
      <c r="BF92" s="327">
        <f t="shared" si="126"/>
        <v>0</v>
      </c>
      <c r="BG92" s="145"/>
      <c r="BH92" s="327">
        <f t="shared" si="127"/>
        <v>0</v>
      </c>
      <c r="BI92" s="145"/>
      <c r="BJ92" s="327">
        <f t="shared" si="128"/>
        <v>0</v>
      </c>
      <c r="BK92" s="144">
        <f t="shared" si="139"/>
        <v>1</v>
      </c>
      <c r="BL92" s="327">
        <f t="shared" si="135"/>
        <v>0</v>
      </c>
      <c r="BM92" s="234">
        <f t="shared" si="140"/>
        <v>1</v>
      </c>
      <c r="BN92" s="327">
        <f t="shared" si="141"/>
        <v>0</v>
      </c>
    </row>
    <row r="93" spans="1:66" hidden="1">
      <c r="A93" s="90"/>
      <c r="B93" s="416"/>
      <c r="C93" s="145"/>
      <c r="D93" s="327">
        <f t="shared" si="136"/>
        <v>0</v>
      </c>
      <c r="E93" s="145"/>
      <c r="F93" s="327">
        <f t="shared" si="134"/>
        <v>0</v>
      </c>
      <c r="G93" s="145"/>
      <c r="H93" s="327">
        <f t="shared" si="101"/>
        <v>0</v>
      </c>
      <c r="I93" s="145"/>
      <c r="J93" s="327">
        <f t="shared" si="102"/>
        <v>0</v>
      </c>
      <c r="K93" s="145"/>
      <c r="L93" s="327">
        <f t="shared" si="137"/>
        <v>0</v>
      </c>
      <c r="M93" s="145"/>
      <c r="N93" s="327">
        <f t="shared" si="138"/>
        <v>0</v>
      </c>
      <c r="O93" s="145"/>
      <c r="P93" s="327">
        <f t="shared" si="105"/>
        <v>0</v>
      </c>
      <c r="Q93" s="145"/>
      <c r="R93" s="327">
        <f t="shared" si="106"/>
        <v>0</v>
      </c>
      <c r="S93" s="145"/>
      <c r="T93" s="327">
        <f t="shared" si="107"/>
        <v>0</v>
      </c>
      <c r="U93" s="145"/>
      <c r="V93" s="327">
        <f t="shared" si="108"/>
        <v>0</v>
      </c>
      <c r="W93" s="145"/>
      <c r="X93" s="327">
        <f t="shared" si="109"/>
        <v>0</v>
      </c>
      <c r="Y93" s="145"/>
      <c r="Z93" s="327">
        <f t="shared" si="110"/>
        <v>0</v>
      </c>
      <c r="AA93" s="145"/>
      <c r="AB93" s="327">
        <f t="shared" si="111"/>
        <v>0</v>
      </c>
      <c r="AC93" s="145"/>
      <c r="AD93" s="327">
        <f t="shared" si="112"/>
        <v>0</v>
      </c>
      <c r="AE93" s="145"/>
      <c r="AF93" s="327">
        <f t="shared" si="113"/>
        <v>0</v>
      </c>
      <c r="AG93" s="145"/>
      <c r="AH93" s="327">
        <f t="shared" si="114"/>
        <v>0</v>
      </c>
      <c r="AI93" s="145"/>
      <c r="AJ93" s="327">
        <f t="shared" si="115"/>
        <v>0</v>
      </c>
      <c r="AK93" s="145"/>
      <c r="AL93" s="327">
        <f t="shared" si="116"/>
        <v>0</v>
      </c>
      <c r="AM93" s="145"/>
      <c r="AN93" s="327">
        <f t="shared" si="117"/>
        <v>0</v>
      </c>
      <c r="AO93" s="145"/>
      <c r="AP93" s="327">
        <f t="shared" si="118"/>
        <v>0</v>
      </c>
      <c r="AQ93" s="145"/>
      <c r="AR93" s="327">
        <f t="shared" si="119"/>
        <v>0</v>
      </c>
      <c r="AS93" s="145"/>
      <c r="AT93" s="327">
        <f t="shared" si="120"/>
        <v>0</v>
      </c>
      <c r="AU93" s="145"/>
      <c r="AV93" s="327">
        <f t="shared" si="121"/>
        <v>0</v>
      </c>
      <c r="AW93" s="145"/>
      <c r="AX93" s="327">
        <f t="shared" si="122"/>
        <v>0</v>
      </c>
      <c r="AY93" s="145"/>
      <c r="AZ93" s="327">
        <f t="shared" si="123"/>
        <v>0</v>
      </c>
      <c r="BA93" s="145"/>
      <c r="BB93" s="327">
        <f t="shared" si="124"/>
        <v>0</v>
      </c>
      <c r="BC93" s="145"/>
      <c r="BD93" s="327">
        <f t="shared" si="125"/>
        <v>0</v>
      </c>
      <c r="BE93" s="145"/>
      <c r="BF93" s="327">
        <f t="shared" si="126"/>
        <v>0</v>
      </c>
      <c r="BG93" s="145"/>
      <c r="BH93" s="327">
        <f t="shared" si="127"/>
        <v>0</v>
      </c>
      <c r="BI93" s="145"/>
      <c r="BJ93" s="327">
        <f t="shared" si="128"/>
        <v>0</v>
      </c>
      <c r="BK93" s="144">
        <f t="shared" si="139"/>
        <v>1</v>
      </c>
      <c r="BL93" s="327">
        <f t="shared" si="135"/>
        <v>0</v>
      </c>
      <c r="BM93" s="234">
        <f t="shared" si="140"/>
        <v>1</v>
      </c>
      <c r="BN93" s="327">
        <f t="shared" si="141"/>
        <v>0</v>
      </c>
    </row>
    <row r="94" spans="1:66" hidden="1">
      <c r="A94" s="90"/>
      <c r="B94" s="416"/>
      <c r="C94" s="145"/>
      <c r="D94" s="327">
        <f t="shared" si="136"/>
        <v>0</v>
      </c>
      <c r="E94" s="145"/>
      <c r="F94" s="327">
        <f t="shared" si="134"/>
        <v>0</v>
      </c>
      <c r="G94" s="145"/>
      <c r="H94" s="327">
        <f t="shared" si="101"/>
        <v>0</v>
      </c>
      <c r="I94" s="145"/>
      <c r="J94" s="327">
        <f t="shared" si="102"/>
        <v>0</v>
      </c>
      <c r="K94" s="145"/>
      <c r="L94" s="327">
        <f t="shared" si="137"/>
        <v>0</v>
      </c>
      <c r="M94" s="145"/>
      <c r="N94" s="327">
        <f t="shared" si="138"/>
        <v>0</v>
      </c>
      <c r="O94" s="145"/>
      <c r="P94" s="327">
        <f t="shared" si="105"/>
        <v>0</v>
      </c>
      <c r="Q94" s="145"/>
      <c r="R94" s="327">
        <f t="shared" si="106"/>
        <v>0</v>
      </c>
      <c r="S94" s="145"/>
      <c r="T94" s="327">
        <f t="shared" si="107"/>
        <v>0</v>
      </c>
      <c r="U94" s="145"/>
      <c r="V94" s="327">
        <f t="shared" si="108"/>
        <v>0</v>
      </c>
      <c r="W94" s="145"/>
      <c r="X94" s="327">
        <f t="shared" si="109"/>
        <v>0</v>
      </c>
      <c r="Y94" s="145"/>
      <c r="Z94" s="327">
        <f t="shared" si="110"/>
        <v>0</v>
      </c>
      <c r="AA94" s="145"/>
      <c r="AB94" s="327">
        <f t="shared" si="111"/>
        <v>0</v>
      </c>
      <c r="AC94" s="145"/>
      <c r="AD94" s="327">
        <f t="shared" si="112"/>
        <v>0</v>
      </c>
      <c r="AE94" s="145"/>
      <c r="AF94" s="327">
        <f t="shared" si="113"/>
        <v>0</v>
      </c>
      <c r="AG94" s="145"/>
      <c r="AH94" s="327">
        <f t="shared" si="114"/>
        <v>0</v>
      </c>
      <c r="AI94" s="145"/>
      <c r="AJ94" s="327">
        <f t="shared" si="115"/>
        <v>0</v>
      </c>
      <c r="AK94" s="145"/>
      <c r="AL94" s="327">
        <f t="shared" si="116"/>
        <v>0</v>
      </c>
      <c r="AM94" s="145"/>
      <c r="AN94" s="327">
        <f t="shared" si="117"/>
        <v>0</v>
      </c>
      <c r="AO94" s="145"/>
      <c r="AP94" s="327">
        <f t="shared" si="118"/>
        <v>0</v>
      </c>
      <c r="AQ94" s="145"/>
      <c r="AR94" s="327">
        <f t="shared" si="119"/>
        <v>0</v>
      </c>
      <c r="AS94" s="145"/>
      <c r="AT94" s="327">
        <f t="shared" si="120"/>
        <v>0</v>
      </c>
      <c r="AU94" s="145"/>
      <c r="AV94" s="327">
        <f t="shared" si="121"/>
        <v>0</v>
      </c>
      <c r="AW94" s="145"/>
      <c r="AX94" s="327">
        <f t="shared" si="122"/>
        <v>0</v>
      </c>
      <c r="AY94" s="145"/>
      <c r="AZ94" s="327">
        <f t="shared" si="123"/>
        <v>0</v>
      </c>
      <c r="BA94" s="145"/>
      <c r="BB94" s="327">
        <f t="shared" si="124"/>
        <v>0</v>
      </c>
      <c r="BC94" s="145"/>
      <c r="BD94" s="327">
        <f t="shared" si="125"/>
        <v>0</v>
      </c>
      <c r="BE94" s="145"/>
      <c r="BF94" s="327">
        <f t="shared" si="126"/>
        <v>0</v>
      </c>
      <c r="BG94" s="145"/>
      <c r="BH94" s="327">
        <f t="shared" si="127"/>
        <v>0</v>
      </c>
      <c r="BI94" s="145"/>
      <c r="BJ94" s="327">
        <f t="shared" si="128"/>
        <v>0</v>
      </c>
      <c r="BK94" s="144">
        <f t="shared" si="139"/>
        <v>1</v>
      </c>
      <c r="BL94" s="327">
        <f t="shared" si="135"/>
        <v>0</v>
      </c>
      <c r="BM94" s="234">
        <f t="shared" si="140"/>
        <v>1</v>
      </c>
      <c r="BN94" s="327">
        <f t="shared" si="141"/>
        <v>0</v>
      </c>
    </row>
    <row r="95" spans="1:66" hidden="1">
      <c r="A95" s="90"/>
      <c r="B95" s="416"/>
      <c r="C95" s="145"/>
      <c r="D95" s="327">
        <f t="shared" si="136"/>
        <v>0</v>
      </c>
      <c r="E95" s="145"/>
      <c r="F95" s="327">
        <f t="shared" si="134"/>
        <v>0</v>
      </c>
      <c r="G95" s="145"/>
      <c r="H95" s="327">
        <f t="shared" si="101"/>
        <v>0</v>
      </c>
      <c r="I95" s="145"/>
      <c r="J95" s="327">
        <f t="shared" si="102"/>
        <v>0</v>
      </c>
      <c r="K95" s="145"/>
      <c r="L95" s="327">
        <f t="shared" si="137"/>
        <v>0</v>
      </c>
      <c r="M95" s="145"/>
      <c r="N95" s="327">
        <f t="shared" si="138"/>
        <v>0</v>
      </c>
      <c r="O95" s="145"/>
      <c r="P95" s="327">
        <f t="shared" si="105"/>
        <v>0</v>
      </c>
      <c r="Q95" s="145"/>
      <c r="R95" s="327">
        <f t="shared" si="106"/>
        <v>0</v>
      </c>
      <c r="S95" s="145"/>
      <c r="T95" s="327">
        <f t="shared" si="107"/>
        <v>0</v>
      </c>
      <c r="U95" s="145"/>
      <c r="V95" s="327">
        <f t="shared" si="108"/>
        <v>0</v>
      </c>
      <c r="W95" s="145"/>
      <c r="X95" s="327">
        <f t="shared" si="109"/>
        <v>0</v>
      </c>
      <c r="Y95" s="145"/>
      <c r="Z95" s="327">
        <f t="shared" si="110"/>
        <v>0</v>
      </c>
      <c r="AA95" s="145"/>
      <c r="AB95" s="327">
        <f t="shared" si="111"/>
        <v>0</v>
      </c>
      <c r="AC95" s="145"/>
      <c r="AD95" s="327">
        <f t="shared" si="112"/>
        <v>0</v>
      </c>
      <c r="AE95" s="145"/>
      <c r="AF95" s="327">
        <f t="shared" si="113"/>
        <v>0</v>
      </c>
      <c r="AG95" s="145"/>
      <c r="AH95" s="327">
        <f t="shared" si="114"/>
        <v>0</v>
      </c>
      <c r="AI95" s="145"/>
      <c r="AJ95" s="327">
        <f t="shared" si="115"/>
        <v>0</v>
      </c>
      <c r="AK95" s="145"/>
      <c r="AL95" s="327">
        <f t="shared" si="116"/>
        <v>0</v>
      </c>
      <c r="AM95" s="145"/>
      <c r="AN95" s="327">
        <f t="shared" si="117"/>
        <v>0</v>
      </c>
      <c r="AO95" s="145"/>
      <c r="AP95" s="327">
        <f t="shared" si="118"/>
        <v>0</v>
      </c>
      <c r="AQ95" s="145"/>
      <c r="AR95" s="327">
        <f t="shared" si="119"/>
        <v>0</v>
      </c>
      <c r="AS95" s="145"/>
      <c r="AT95" s="327">
        <f t="shared" si="120"/>
        <v>0</v>
      </c>
      <c r="AU95" s="145"/>
      <c r="AV95" s="327">
        <f t="shared" si="121"/>
        <v>0</v>
      </c>
      <c r="AW95" s="145"/>
      <c r="AX95" s="327">
        <f t="shared" si="122"/>
        <v>0</v>
      </c>
      <c r="AY95" s="145"/>
      <c r="AZ95" s="327">
        <f t="shared" si="123"/>
        <v>0</v>
      </c>
      <c r="BA95" s="145"/>
      <c r="BB95" s="327">
        <f t="shared" si="124"/>
        <v>0</v>
      </c>
      <c r="BC95" s="145"/>
      <c r="BD95" s="327">
        <f t="shared" si="125"/>
        <v>0</v>
      </c>
      <c r="BE95" s="145"/>
      <c r="BF95" s="327">
        <f t="shared" si="126"/>
        <v>0</v>
      </c>
      <c r="BG95" s="145"/>
      <c r="BH95" s="327">
        <f t="shared" si="127"/>
        <v>0</v>
      </c>
      <c r="BI95" s="145"/>
      <c r="BJ95" s="327">
        <f t="shared" si="128"/>
        <v>0</v>
      </c>
      <c r="BK95" s="144">
        <f t="shared" si="139"/>
        <v>1</v>
      </c>
      <c r="BL95" s="327">
        <f t="shared" si="135"/>
        <v>0</v>
      </c>
      <c r="BM95" s="234">
        <f t="shared" si="140"/>
        <v>1</v>
      </c>
      <c r="BN95" s="327">
        <f t="shared" si="141"/>
        <v>0</v>
      </c>
    </row>
    <row r="96" spans="1:66" hidden="1">
      <c r="A96" s="90"/>
      <c r="B96" s="416"/>
      <c r="C96" s="145"/>
      <c r="D96" s="327">
        <f t="shared" si="136"/>
        <v>0</v>
      </c>
      <c r="E96" s="145"/>
      <c r="F96" s="327">
        <f t="shared" si="134"/>
        <v>0</v>
      </c>
      <c r="G96" s="145"/>
      <c r="H96" s="327">
        <f t="shared" si="101"/>
        <v>0</v>
      </c>
      <c r="I96" s="145"/>
      <c r="J96" s="327">
        <f t="shared" si="102"/>
        <v>0</v>
      </c>
      <c r="K96" s="145"/>
      <c r="L96" s="327">
        <f t="shared" si="137"/>
        <v>0</v>
      </c>
      <c r="M96" s="145"/>
      <c r="N96" s="327">
        <f t="shared" si="138"/>
        <v>0</v>
      </c>
      <c r="O96" s="145"/>
      <c r="P96" s="327">
        <f t="shared" si="105"/>
        <v>0</v>
      </c>
      <c r="Q96" s="145"/>
      <c r="R96" s="327">
        <f t="shared" si="106"/>
        <v>0</v>
      </c>
      <c r="S96" s="145"/>
      <c r="T96" s="327">
        <f t="shared" si="107"/>
        <v>0</v>
      </c>
      <c r="U96" s="145"/>
      <c r="V96" s="327">
        <f t="shared" si="108"/>
        <v>0</v>
      </c>
      <c r="W96" s="145"/>
      <c r="X96" s="327">
        <f t="shared" si="109"/>
        <v>0</v>
      </c>
      <c r="Y96" s="145"/>
      <c r="Z96" s="327">
        <f t="shared" si="110"/>
        <v>0</v>
      </c>
      <c r="AA96" s="145"/>
      <c r="AB96" s="327">
        <f t="shared" si="111"/>
        <v>0</v>
      </c>
      <c r="AC96" s="145"/>
      <c r="AD96" s="327">
        <f t="shared" si="112"/>
        <v>0</v>
      </c>
      <c r="AE96" s="145"/>
      <c r="AF96" s="327">
        <f t="shared" si="113"/>
        <v>0</v>
      </c>
      <c r="AG96" s="145"/>
      <c r="AH96" s="327">
        <f t="shared" si="114"/>
        <v>0</v>
      </c>
      <c r="AI96" s="145"/>
      <c r="AJ96" s="327">
        <f t="shared" si="115"/>
        <v>0</v>
      </c>
      <c r="AK96" s="145"/>
      <c r="AL96" s="327">
        <f t="shared" si="116"/>
        <v>0</v>
      </c>
      <c r="AM96" s="145"/>
      <c r="AN96" s="327">
        <f t="shared" si="117"/>
        <v>0</v>
      </c>
      <c r="AO96" s="145"/>
      <c r="AP96" s="327">
        <f t="shared" si="118"/>
        <v>0</v>
      </c>
      <c r="AQ96" s="145"/>
      <c r="AR96" s="327">
        <f t="shared" si="119"/>
        <v>0</v>
      </c>
      <c r="AS96" s="145"/>
      <c r="AT96" s="327">
        <f t="shared" si="120"/>
        <v>0</v>
      </c>
      <c r="AU96" s="145"/>
      <c r="AV96" s="327">
        <f t="shared" si="121"/>
        <v>0</v>
      </c>
      <c r="AW96" s="145"/>
      <c r="AX96" s="327">
        <f t="shared" si="122"/>
        <v>0</v>
      </c>
      <c r="AY96" s="145"/>
      <c r="AZ96" s="327">
        <f t="shared" si="123"/>
        <v>0</v>
      </c>
      <c r="BA96" s="145"/>
      <c r="BB96" s="327">
        <f t="shared" si="124"/>
        <v>0</v>
      </c>
      <c r="BC96" s="145"/>
      <c r="BD96" s="327">
        <f t="shared" si="125"/>
        <v>0</v>
      </c>
      <c r="BE96" s="145"/>
      <c r="BF96" s="327">
        <f t="shared" si="126"/>
        <v>0</v>
      </c>
      <c r="BG96" s="145"/>
      <c r="BH96" s="327">
        <f t="shared" si="127"/>
        <v>0</v>
      </c>
      <c r="BI96" s="145"/>
      <c r="BJ96" s="327">
        <f t="shared" si="128"/>
        <v>0</v>
      </c>
      <c r="BK96" s="144">
        <f t="shared" si="139"/>
        <v>1</v>
      </c>
      <c r="BL96" s="327">
        <f t="shared" si="135"/>
        <v>0</v>
      </c>
      <c r="BM96" s="234">
        <f t="shared" si="140"/>
        <v>1</v>
      </c>
      <c r="BN96" s="327">
        <f t="shared" si="141"/>
        <v>0</v>
      </c>
    </row>
    <row r="97" spans="1:66" hidden="1">
      <c r="A97" s="90"/>
      <c r="B97" s="416"/>
      <c r="C97" s="145"/>
      <c r="D97" s="327">
        <f t="shared" si="136"/>
        <v>0</v>
      </c>
      <c r="E97" s="145"/>
      <c r="F97" s="327">
        <f t="shared" si="134"/>
        <v>0</v>
      </c>
      <c r="G97" s="145"/>
      <c r="H97" s="327">
        <f t="shared" si="101"/>
        <v>0</v>
      </c>
      <c r="I97" s="145"/>
      <c r="J97" s="327">
        <f t="shared" si="102"/>
        <v>0</v>
      </c>
      <c r="K97" s="145"/>
      <c r="L97" s="327">
        <f t="shared" si="137"/>
        <v>0</v>
      </c>
      <c r="M97" s="145"/>
      <c r="N97" s="327">
        <f t="shared" si="138"/>
        <v>0</v>
      </c>
      <c r="O97" s="145"/>
      <c r="P97" s="327">
        <f t="shared" si="105"/>
        <v>0</v>
      </c>
      <c r="Q97" s="145"/>
      <c r="R97" s="327">
        <f t="shared" si="106"/>
        <v>0</v>
      </c>
      <c r="S97" s="145"/>
      <c r="T97" s="327">
        <f t="shared" si="107"/>
        <v>0</v>
      </c>
      <c r="U97" s="145"/>
      <c r="V97" s="327">
        <f t="shared" si="108"/>
        <v>0</v>
      </c>
      <c r="W97" s="145"/>
      <c r="X97" s="327">
        <f t="shared" si="109"/>
        <v>0</v>
      </c>
      <c r="Y97" s="145"/>
      <c r="Z97" s="327">
        <f t="shared" si="110"/>
        <v>0</v>
      </c>
      <c r="AA97" s="145"/>
      <c r="AB97" s="327">
        <f t="shared" si="111"/>
        <v>0</v>
      </c>
      <c r="AC97" s="145"/>
      <c r="AD97" s="327">
        <f t="shared" si="112"/>
        <v>0</v>
      </c>
      <c r="AE97" s="145"/>
      <c r="AF97" s="327">
        <f t="shared" si="113"/>
        <v>0</v>
      </c>
      <c r="AG97" s="145"/>
      <c r="AH97" s="327">
        <f t="shared" si="114"/>
        <v>0</v>
      </c>
      <c r="AI97" s="145"/>
      <c r="AJ97" s="327">
        <f t="shared" si="115"/>
        <v>0</v>
      </c>
      <c r="AK97" s="145"/>
      <c r="AL97" s="327">
        <f t="shared" si="116"/>
        <v>0</v>
      </c>
      <c r="AM97" s="145"/>
      <c r="AN97" s="327">
        <f t="shared" si="117"/>
        <v>0</v>
      </c>
      <c r="AO97" s="145"/>
      <c r="AP97" s="327">
        <f t="shared" si="118"/>
        <v>0</v>
      </c>
      <c r="AQ97" s="145"/>
      <c r="AR97" s="327">
        <f t="shared" si="119"/>
        <v>0</v>
      </c>
      <c r="AS97" s="145"/>
      <c r="AT97" s="327">
        <f t="shared" si="120"/>
        <v>0</v>
      </c>
      <c r="AU97" s="145"/>
      <c r="AV97" s="327">
        <f t="shared" si="121"/>
        <v>0</v>
      </c>
      <c r="AW97" s="145"/>
      <c r="AX97" s="327">
        <f t="shared" si="122"/>
        <v>0</v>
      </c>
      <c r="AY97" s="145"/>
      <c r="AZ97" s="327">
        <f t="shared" si="123"/>
        <v>0</v>
      </c>
      <c r="BA97" s="145"/>
      <c r="BB97" s="327">
        <f t="shared" si="124"/>
        <v>0</v>
      </c>
      <c r="BC97" s="145"/>
      <c r="BD97" s="327">
        <f t="shared" si="125"/>
        <v>0</v>
      </c>
      <c r="BE97" s="145"/>
      <c r="BF97" s="327">
        <f t="shared" si="126"/>
        <v>0</v>
      </c>
      <c r="BG97" s="145"/>
      <c r="BH97" s="327">
        <f t="shared" si="127"/>
        <v>0</v>
      </c>
      <c r="BI97" s="145"/>
      <c r="BJ97" s="327">
        <f t="shared" si="128"/>
        <v>0</v>
      </c>
      <c r="BK97" s="144">
        <f t="shared" si="139"/>
        <v>1</v>
      </c>
      <c r="BL97" s="327">
        <f t="shared" si="135"/>
        <v>0</v>
      </c>
      <c r="BM97" s="234">
        <f t="shared" si="140"/>
        <v>1</v>
      </c>
      <c r="BN97" s="327">
        <f t="shared" si="141"/>
        <v>0</v>
      </c>
    </row>
    <row r="98" spans="1:66" hidden="1">
      <c r="A98" s="90"/>
      <c r="B98" s="416"/>
      <c r="C98" s="145"/>
      <c r="D98" s="327">
        <f t="shared" si="136"/>
        <v>0</v>
      </c>
      <c r="E98" s="145"/>
      <c r="F98" s="327">
        <f t="shared" si="134"/>
        <v>0</v>
      </c>
      <c r="G98" s="145"/>
      <c r="H98" s="327">
        <f t="shared" si="101"/>
        <v>0</v>
      </c>
      <c r="I98" s="145"/>
      <c r="J98" s="327">
        <f t="shared" si="102"/>
        <v>0</v>
      </c>
      <c r="K98" s="145"/>
      <c r="L98" s="327">
        <f t="shared" si="137"/>
        <v>0</v>
      </c>
      <c r="M98" s="145"/>
      <c r="N98" s="327">
        <f t="shared" si="138"/>
        <v>0</v>
      </c>
      <c r="O98" s="145"/>
      <c r="P98" s="327">
        <f t="shared" si="105"/>
        <v>0</v>
      </c>
      <c r="Q98" s="145"/>
      <c r="R98" s="327">
        <f t="shared" si="106"/>
        <v>0</v>
      </c>
      <c r="S98" s="145"/>
      <c r="T98" s="327">
        <f t="shared" si="107"/>
        <v>0</v>
      </c>
      <c r="U98" s="145"/>
      <c r="V98" s="327">
        <f t="shared" si="108"/>
        <v>0</v>
      </c>
      <c r="W98" s="145"/>
      <c r="X98" s="327">
        <f t="shared" si="109"/>
        <v>0</v>
      </c>
      <c r="Y98" s="145"/>
      <c r="Z98" s="327">
        <f t="shared" si="110"/>
        <v>0</v>
      </c>
      <c r="AA98" s="145"/>
      <c r="AB98" s="327">
        <f t="shared" si="111"/>
        <v>0</v>
      </c>
      <c r="AC98" s="145"/>
      <c r="AD98" s="327">
        <f t="shared" si="112"/>
        <v>0</v>
      </c>
      <c r="AE98" s="145"/>
      <c r="AF98" s="327">
        <f t="shared" si="113"/>
        <v>0</v>
      </c>
      <c r="AG98" s="145"/>
      <c r="AH98" s="327">
        <f t="shared" si="114"/>
        <v>0</v>
      </c>
      <c r="AI98" s="145"/>
      <c r="AJ98" s="327">
        <f t="shared" si="115"/>
        <v>0</v>
      </c>
      <c r="AK98" s="145"/>
      <c r="AL98" s="327">
        <f t="shared" si="116"/>
        <v>0</v>
      </c>
      <c r="AM98" s="145"/>
      <c r="AN98" s="327">
        <f t="shared" si="117"/>
        <v>0</v>
      </c>
      <c r="AO98" s="145"/>
      <c r="AP98" s="327">
        <f t="shared" si="118"/>
        <v>0</v>
      </c>
      <c r="AQ98" s="145"/>
      <c r="AR98" s="327">
        <f t="shared" si="119"/>
        <v>0</v>
      </c>
      <c r="AS98" s="145"/>
      <c r="AT98" s="327">
        <f t="shared" si="120"/>
        <v>0</v>
      </c>
      <c r="AU98" s="145"/>
      <c r="AV98" s="327">
        <f t="shared" si="121"/>
        <v>0</v>
      </c>
      <c r="AW98" s="145"/>
      <c r="AX98" s="327">
        <f t="shared" si="122"/>
        <v>0</v>
      </c>
      <c r="AY98" s="145"/>
      <c r="AZ98" s="327">
        <f t="shared" si="123"/>
        <v>0</v>
      </c>
      <c r="BA98" s="145"/>
      <c r="BB98" s="327">
        <f t="shared" si="124"/>
        <v>0</v>
      </c>
      <c r="BC98" s="145"/>
      <c r="BD98" s="327">
        <f t="shared" si="125"/>
        <v>0</v>
      </c>
      <c r="BE98" s="145"/>
      <c r="BF98" s="327">
        <f t="shared" si="126"/>
        <v>0</v>
      </c>
      <c r="BG98" s="145"/>
      <c r="BH98" s="327">
        <f t="shared" si="127"/>
        <v>0</v>
      </c>
      <c r="BI98" s="145"/>
      <c r="BJ98" s="327">
        <f t="shared" si="128"/>
        <v>0</v>
      </c>
      <c r="BK98" s="144">
        <f t="shared" si="139"/>
        <v>1</v>
      </c>
      <c r="BL98" s="327">
        <f t="shared" si="135"/>
        <v>0</v>
      </c>
      <c r="BM98" s="234">
        <f t="shared" si="140"/>
        <v>1</v>
      </c>
      <c r="BN98" s="327">
        <f t="shared" si="141"/>
        <v>0</v>
      </c>
    </row>
    <row r="99" spans="1:66" hidden="1">
      <c r="A99" s="90"/>
      <c r="B99" s="416"/>
      <c r="C99" s="145"/>
      <c r="D99" s="327">
        <f t="shared" si="136"/>
        <v>0</v>
      </c>
      <c r="E99" s="145"/>
      <c r="F99" s="327">
        <f t="shared" si="134"/>
        <v>0</v>
      </c>
      <c r="G99" s="145"/>
      <c r="H99" s="327">
        <f t="shared" si="101"/>
        <v>0</v>
      </c>
      <c r="I99" s="145"/>
      <c r="J99" s="327">
        <f t="shared" si="102"/>
        <v>0</v>
      </c>
      <c r="K99" s="145"/>
      <c r="L99" s="327">
        <f t="shared" si="137"/>
        <v>0</v>
      </c>
      <c r="M99" s="145"/>
      <c r="N99" s="327">
        <f t="shared" si="138"/>
        <v>0</v>
      </c>
      <c r="O99" s="145"/>
      <c r="P99" s="327">
        <f t="shared" si="105"/>
        <v>0</v>
      </c>
      <c r="Q99" s="145"/>
      <c r="R99" s="327">
        <f t="shared" si="106"/>
        <v>0</v>
      </c>
      <c r="S99" s="145"/>
      <c r="T99" s="327">
        <f t="shared" si="107"/>
        <v>0</v>
      </c>
      <c r="U99" s="145"/>
      <c r="V99" s="327">
        <f t="shared" si="108"/>
        <v>0</v>
      </c>
      <c r="W99" s="145"/>
      <c r="X99" s="327">
        <f t="shared" si="109"/>
        <v>0</v>
      </c>
      <c r="Y99" s="145"/>
      <c r="Z99" s="327">
        <f t="shared" si="110"/>
        <v>0</v>
      </c>
      <c r="AA99" s="145"/>
      <c r="AB99" s="327">
        <f t="shared" si="111"/>
        <v>0</v>
      </c>
      <c r="AC99" s="145"/>
      <c r="AD99" s="327">
        <f t="shared" si="112"/>
        <v>0</v>
      </c>
      <c r="AE99" s="145"/>
      <c r="AF99" s="327">
        <f t="shared" si="113"/>
        <v>0</v>
      </c>
      <c r="AG99" s="145"/>
      <c r="AH99" s="327">
        <f t="shared" si="114"/>
        <v>0</v>
      </c>
      <c r="AI99" s="145"/>
      <c r="AJ99" s="327">
        <f t="shared" si="115"/>
        <v>0</v>
      </c>
      <c r="AK99" s="145"/>
      <c r="AL99" s="327">
        <f t="shared" si="116"/>
        <v>0</v>
      </c>
      <c r="AM99" s="145"/>
      <c r="AN99" s="327">
        <f t="shared" si="117"/>
        <v>0</v>
      </c>
      <c r="AO99" s="145"/>
      <c r="AP99" s="327">
        <f t="shared" si="118"/>
        <v>0</v>
      </c>
      <c r="AQ99" s="145"/>
      <c r="AR99" s="327">
        <f t="shared" si="119"/>
        <v>0</v>
      </c>
      <c r="AS99" s="145"/>
      <c r="AT99" s="327">
        <f t="shared" si="120"/>
        <v>0</v>
      </c>
      <c r="AU99" s="145"/>
      <c r="AV99" s="327">
        <f t="shared" si="121"/>
        <v>0</v>
      </c>
      <c r="AW99" s="145"/>
      <c r="AX99" s="327">
        <f t="shared" si="122"/>
        <v>0</v>
      </c>
      <c r="AY99" s="145"/>
      <c r="AZ99" s="327">
        <f t="shared" si="123"/>
        <v>0</v>
      </c>
      <c r="BA99" s="145"/>
      <c r="BB99" s="327">
        <f t="shared" si="124"/>
        <v>0</v>
      </c>
      <c r="BC99" s="145"/>
      <c r="BD99" s="327">
        <f t="shared" si="125"/>
        <v>0</v>
      </c>
      <c r="BE99" s="145"/>
      <c r="BF99" s="327">
        <f t="shared" si="126"/>
        <v>0</v>
      </c>
      <c r="BG99" s="145"/>
      <c r="BH99" s="327">
        <f t="shared" si="127"/>
        <v>0</v>
      </c>
      <c r="BI99" s="145"/>
      <c r="BJ99" s="327">
        <f t="shared" si="128"/>
        <v>0</v>
      </c>
      <c r="BK99" s="144">
        <f t="shared" si="139"/>
        <v>1</v>
      </c>
      <c r="BL99" s="327">
        <f t="shared" si="135"/>
        <v>0</v>
      </c>
      <c r="BM99" s="234">
        <f t="shared" si="140"/>
        <v>1</v>
      </c>
      <c r="BN99" s="327">
        <f t="shared" si="141"/>
        <v>0</v>
      </c>
    </row>
    <row r="100" spans="1:66" hidden="1">
      <c r="A100" s="90"/>
      <c r="B100" s="416"/>
      <c r="C100" s="145"/>
      <c r="D100" s="327">
        <f t="shared" si="136"/>
        <v>0</v>
      </c>
      <c r="E100" s="145"/>
      <c r="F100" s="327">
        <f t="shared" si="134"/>
        <v>0</v>
      </c>
      <c r="G100" s="145"/>
      <c r="H100" s="327">
        <f t="shared" si="101"/>
        <v>0</v>
      </c>
      <c r="I100" s="145"/>
      <c r="J100" s="327">
        <f t="shared" si="102"/>
        <v>0</v>
      </c>
      <c r="K100" s="145"/>
      <c r="L100" s="327">
        <f t="shared" si="137"/>
        <v>0</v>
      </c>
      <c r="M100" s="145"/>
      <c r="N100" s="327">
        <f t="shared" si="138"/>
        <v>0</v>
      </c>
      <c r="O100" s="145"/>
      <c r="P100" s="327">
        <f t="shared" si="105"/>
        <v>0</v>
      </c>
      <c r="Q100" s="145"/>
      <c r="R100" s="327">
        <f t="shared" si="106"/>
        <v>0</v>
      </c>
      <c r="S100" s="145"/>
      <c r="T100" s="327">
        <f t="shared" si="107"/>
        <v>0</v>
      </c>
      <c r="U100" s="145"/>
      <c r="V100" s="327">
        <f t="shared" si="108"/>
        <v>0</v>
      </c>
      <c r="W100" s="145"/>
      <c r="X100" s="327">
        <f t="shared" si="109"/>
        <v>0</v>
      </c>
      <c r="Y100" s="145"/>
      <c r="Z100" s="327">
        <f t="shared" si="110"/>
        <v>0</v>
      </c>
      <c r="AA100" s="145"/>
      <c r="AB100" s="327">
        <f t="shared" si="111"/>
        <v>0</v>
      </c>
      <c r="AC100" s="145"/>
      <c r="AD100" s="327">
        <f t="shared" si="112"/>
        <v>0</v>
      </c>
      <c r="AE100" s="145"/>
      <c r="AF100" s="327">
        <f t="shared" si="113"/>
        <v>0</v>
      </c>
      <c r="AG100" s="145"/>
      <c r="AH100" s="327">
        <f t="shared" si="114"/>
        <v>0</v>
      </c>
      <c r="AI100" s="145"/>
      <c r="AJ100" s="327">
        <f t="shared" si="115"/>
        <v>0</v>
      </c>
      <c r="AK100" s="145"/>
      <c r="AL100" s="327">
        <f t="shared" si="116"/>
        <v>0</v>
      </c>
      <c r="AM100" s="145"/>
      <c r="AN100" s="327">
        <f t="shared" si="117"/>
        <v>0</v>
      </c>
      <c r="AO100" s="145"/>
      <c r="AP100" s="327">
        <f t="shared" si="118"/>
        <v>0</v>
      </c>
      <c r="AQ100" s="145"/>
      <c r="AR100" s="327">
        <f t="shared" si="119"/>
        <v>0</v>
      </c>
      <c r="AS100" s="145"/>
      <c r="AT100" s="327">
        <f t="shared" si="120"/>
        <v>0</v>
      </c>
      <c r="AU100" s="145"/>
      <c r="AV100" s="327">
        <f t="shared" si="121"/>
        <v>0</v>
      </c>
      <c r="AW100" s="145"/>
      <c r="AX100" s="327">
        <f t="shared" si="122"/>
        <v>0</v>
      </c>
      <c r="AY100" s="145"/>
      <c r="AZ100" s="327">
        <f t="shared" si="123"/>
        <v>0</v>
      </c>
      <c r="BA100" s="145"/>
      <c r="BB100" s="327">
        <f t="shared" si="124"/>
        <v>0</v>
      </c>
      <c r="BC100" s="145"/>
      <c r="BD100" s="327">
        <f t="shared" si="125"/>
        <v>0</v>
      </c>
      <c r="BE100" s="145"/>
      <c r="BF100" s="327">
        <f t="shared" si="126"/>
        <v>0</v>
      </c>
      <c r="BG100" s="145"/>
      <c r="BH100" s="327">
        <f t="shared" si="127"/>
        <v>0</v>
      </c>
      <c r="BI100" s="145"/>
      <c r="BJ100" s="327">
        <f t="shared" si="128"/>
        <v>0</v>
      </c>
      <c r="BK100" s="144">
        <f t="shared" si="139"/>
        <v>1</v>
      </c>
      <c r="BL100" s="327">
        <f t="shared" si="135"/>
        <v>0</v>
      </c>
      <c r="BM100" s="234">
        <f t="shared" si="140"/>
        <v>1</v>
      </c>
      <c r="BN100" s="327">
        <f t="shared" si="141"/>
        <v>0</v>
      </c>
    </row>
    <row r="101" spans="1:66" hidden="1">
      <c r="A101" s="90"/>
      <c r="B101" s="416"/>
      <c r="C101" s="145"/>
      <c r="D101" s="327">
        <f t="shared" si="136"/>
        <v>0</v>
      </c>
      <c r="E101" s="145"/>
      <c r="F101" s="327">
        <f t="shared" si="134"/>
        <v>0</v>
      </c>
      <c r="G101" s="145"/>
      <c r="H101" s="327">
        <f t="shared" si="101"/>
        <v>0</v>
      </c>
      <c r="I101" s="145"/>
      <c r="J101" s="327">
        <f t="shared" si="102"/>
        <v>0</v>
      </c>
      <c r="K101" s="145"/>
      <c r="L101" s="327">
        <f t="shared" si="137"/>
        <v>0</v>
      </c>
      <c r="M101" s="145"/>
      <c r="N101" s="327">
        <f t="shared" si="138"/>
        <v>0</v>
      </c>
      <c r="O101" s="145"/>
      <c r="P101" s="327">
        <f t="shared" si="105"/>
        <v>0</v>
      </c>
      <c r="Q101" s="145"/>
      <c r="R101" s="327">
        <f t="shared" si="106"/>
        <v>0</v>
      </c>
      <c r="S101" s="145"/>
      <c r="T101" s="327">
        <f t="shared" si="107"/>
        <v>0</v>
      </c>
      <c r="U101" s="145"/>
      <c r="V101" s="327">
        <f t="shared" si="108"/>
        <v>0</v>
      </c>
      <c r="W101" s="145"/>
      <c r="X101" s="327">
        <f t="shared" si="109"/>
        <v>0</v>
      </c>
      <c r="Y101" s="145"/>
      <c r="Z101" s="327">
        <f t="shared" si="110"/>
        <v>0</v>
      </c>
      <c r="AA101" s="145"/>
      <c r="AB101" s="327">
        <f t="shared" si="111"/>
        <v>0</v>
      </c>
      <c r="AC101" s="145"/>
      <c r="AD101" s="327">
        <f t="shared" si="112"/>
        <v>0</v>
      </c>
      <c r="AE101" s="145"/>
      <c r="AF101" s="327">
        <f t="shared" si="113"/>
        <v>0</v>
      </c>
      <c r="AG101" s="145"/>
      <c r="AH101" s="327">
        <f t="shared" si="114"/>
        <v>0</v>
      </c>
      <c r="AI101" s="145"/>
      <c r="AJ101" s="327">
        <f t="shared" si="115"/>
        <v>0</v>
      </c>
      <c r="AK101" s="145"/>
      <c r="AL101" s="327">
        <f t="shared" si="116"/>
        <v>0</v>
      </c>
      <c r="AM101" s="145"/>
      <c r="AN101" s="327">
        <f t="shared" si="117"/>
        <v>0</v>
      </c>
      <c r="AO101" s="145"/>
      <c r="AP101" s="327">
        <f t="shared" si="118"/>
        <v>0</v>
      </c>
      <c r="AQ101" s="145"/>
      <c r="AR101" s="327">
        <f t="shared" si="119"/>
        <v>0</v>
      </c>
      <c r="AS101" s="145"/>
      <c r="AT101" s="327">
        <f t="shared" si="120"/>
        <v>0</v>
      </c>
      <c r="AU101" s="145"/>
      <c r="AV101" s="327">
        <f t="shared" si="121"/>
        <v>0</v>
      </c>
      <c r="AW101" s="145"/>
      <c r="AX101" s="327">
        <f t="shared" si="122"/>
        <v>0</v>
      </c>
      <c r="AY101" s="145"/>
      <c r="AZ101" s="327">
        <f t="shared" si="123"/>
        <v>0</v>
      </c>
      <c r="BA101" s="145"/>
      <c r="BB101" s="327">
        <f t="shared" si="124"/>
        <v>0</v>
      </c>
      <c r="BC101" s="145"/>
      <c r="BD101" s="327">
        <f t="shared" si="125"/>
        <v>0</v>
      </c>
      <c r="BE101" s="145"/>
      <c r="BF101" s="327">
        <f t="shared" si="126"/>
        <v>0</v>
      </c>
      <c r="BG101" s="145"/>
      <c r="BH101" s="327">
        <f t="shared" si="127"/>
        <v>0</v>
      </c>
      <c r="BI101" s="145"/>
      <c r="BJ101" s="327">
        <f t="shared" si="128"/>
        <v>0</v>
      </c>
      <c r="BK101" s="144">
        <f t="shared" si="139"/>
        <v>1</v>
      </c>
      <c r="BL101" s="327">
        <f t="shared" si="135"/>
        <v>0</v>
      </c>
      <c r="BM101" s="234">
        <f t="shared" si="140"/>
        <v>1</v>
      </c>
      <c r="BN101" s="327">
        <f t="shared" si="141"/>
        <v>0</v>
      </c>
    </row>
    <row r="102" spans="1:66" hidden="1">
      <c r="A102" s="90"/>
      <c r="B102" s="416"/>
      <c r="C102" s="145"/>
      <c r="D102" s="327">
        <f t="shared" si="136"/>
        <v>0</v>
      </c>
      <c r="E102" s="145"/>
      <c r="F102" s="327">
        <f t="shared" si="134"/>
        <v>0</v>
      </c>
      <c r="G102" s="145"/>
      <c r="H102" s="327">
        <f t="shared" si="101"/>
        <v>0</v>
      </c>
      <c r="I102" s="145"/>
      <c r="J102" s="327">
        <f t="shared" si="102"/>
        <v>0</v>
      </c>
      <c r="K102" s="145"/>
      <c r="L102" s="327">
        <f t="shared" si="137"/>
        <v>0</v>
      </c>
      <c r="M102" s="145"/>
      <c r="N102" s="327">
        <f t="shared" si="138"/>
        <v>0</v>
      </c>
      <c r="O102" s="145"/>
      <c r="P102" s="327">
        <f t="shared" si="105"/>
        <v>0</v>
      </c>
      <c r="Q102" s="145"/>
      <c r="R102" s="327">
        <f t="shared" si="106"/>
        <v>0</v>
      </c>
      <c r="S102" s="145"/>
      <c r="T102" s="327">
        <f t="shared" si="107"/>
        <v>0</v>
      </c>
      <c r="U102" s="145"/>
      <c r="V102" s="327">
        <f t="shared" si="108"/>
        <v>0</v>
      </c>
      <c r="W102" s="145"/>
      <c r="X102" s="327">
        <f t="shared" si="109"/>
        <v>0</v>
      </c>
      <c r="Y102" s="145"/>
      <c r="Z102" s="327">
        <f t="shared" si="110"/>
        <v>0</v>
      </c>
      <c r="AA102" s="145"/>
      <c r="AB102" s="327">
        <f t="shared" si="111"/>
        <v>0</v>
      </c>
      <c r="AC102" s="145"/>
      <c r="AD102" s="327">
        <f t="shared" si="112"/>
        <v>0</v>
      </c>
      <c r="AE102" s="145"/>
      <c r="AF102" s="327">
        <f t="shared" si="113"/>
        <v>0</v>
      </c>
      <c r="AG102" s="145"/>
      <c r="AH102" s="327">
        <f t="shared" si="114"/>
        <v>0</v>
      </c>
      <c r="AI102" s="145"/>
      <c r="AJ102" s="327">
        <f t="shared" si="115"/>
        <v>0</v>
      </c>
      <c r="AK102" s="145"/>
      <c r="AL102" s="327">
        <f t="shared" si="116"/>
        <v>0</v>
      </c>
      <c r="AM102" s="145"/>
      <c r="AN102" s="327">
        <f t="shared" si="117"/>
        <v>0</v>
      </c>
      <c r="AO102" s="145"/>
      <c r="AP102" s="327">
        <f t="shared" si="118"/>
        <v>0</v>
      </c>
      <c r="AQ102" s="145"/>
      <c r="AR102" s="327">
        <f t="shared" si="119"/>
        <v>0</v>
      </c>
      <c r="AS102" s="145"/>
      <c r="AT102" s="327">
        <f t="shared" si="120"/>
        <v>0</v>
      </c>
      <c r="AU102" s="145"/>
      <c r="AV102" s="327">
        <f t="shared" si="121"/>
        <v>0</v>
      </c>
      <c r="AW102" s="145"/>
      <c r="AX102" s="327">
        <f t="shared" si="122"/>
        <v>0</v>
      </c>
      <c r="AY102" s="145"/>
      <c r="AZ102" s="327">
        <f t="shared" si="123"/>
        <v>0</v>
      </c>
      <c r="BA102" s="145"/>
      <c r="BB102" s="327">
        <f t="shared" si="124"/>
        <v>0</v>
      </c>
      <c r="BC102" s="145"/>
      <c r="BD102" s="327">
        <f t="shared" si="125"/>
        <v>0</v>
      </c>
      <c r="BE102" s="145"/>
      <c r="BF102" s="327">
        <f t="shared" si="126"/>
        <v>0</v>
      </c>
      <c r="BG102" s="145"/>
      <c r="BH102" s="327">
        <f t="shared" si="127"/>
        <v>0</v>
      </c>
      <c r="BI102" s="145"/>
      <c r="BJ102" s="327">
        <f t="shared" si="128"/>
        <v>0</v>
      </c>
      <c r="BK102" s="144">
        <f t="shared" si="139"/>
        <v>1</v>
      </c>
      <c r="BL102" s="327">
        <f t="shared" si="135"/>
        <v>0</v>
      </c>
      <c r="BM102" s="234">
        <f t="shared" si="140"/>
        <v>1</v>
      </c>
      <c r="BN102" s="327">
        <f t="shared" si="141"/>
        <v>0</v>
      </c>
    </row>
    <row r="103" spans="1:66" hidden="1">
      <c r="A103" s="90"/>
      <c r="B103" s="416"/>
      <c r="C103" s="145"/>
      <c r="D103" s="327">
        <f t="shared" si="136"/>
        <v>0</v>
      </c>
      <c r="E103" s="145"/>
      <c r="F103" s="327">
        <f t="shared" si="134"/>
        <v>0</v>
      </c>
      <c r="G103" s="145"/>
      <c r="H103" s="327">
        <f t="shared" si="101"/>
        <v>0</v>
      </c>
      <c r="I103" s="145"/>
      <c r="J103" s="327">
        <f t="shared" si="102"/>
        <v>0</v>
      </c>
      <c r="K103" s="145"/>
      <c r="L103" s="327">
        <f t="shared" si="137"/>
        <v>0</v>
      </c>
      <c r="M103" s="145"/>
      <c r="N103" s="327">
        <f t="shared" si="138"/>
        <v>0</v>
      </c>
      <c r="O103" s="145"/>
      <c r="P103" s="327">
        <f t="shared" si="105"/>
        <v>0</v>
      </c>
      <c r="Q103" s="145"/>
      <c r="R103" s="327">
        <f t="shared" si="106"/>
        <v>0</v>
      </c>
      <c r="S103" s="145"/>
      <c r="T103" s="327">
        <f t="shared" si="107"/>
        <v>0</v>
      </c>
      <c r="U103" s="145"/>
      <c r="V103" s="327">
        <f t="shared" si="108"/>
        <v>0</v>
      </c>
      <c r="W103" s="145"/>
      <c r="X103" s="327">
        <f t="shared" si="109"/>
        <v>0</v>
      </c>
      <c r="Y103" s="145"/>
      <c r="Z103" s="327">
        <f t="shared" si="110"/>
        <v>0</v>
      </c>
      <c r="AA103" s="145"/>
      <c r="AB103" s="327">
        <f t="shared" si="111"/>
        <v>0</v>
      </c>
      <c r="AC103" s="145"/>
      <c r="AD103" s="327">
        <f t="shared" si="112"/>
        <v>0</v>
      </c>
      <c r="AE103" s="145"/>
      <c r="AF103" s="327">
        <f t="shared" si="113"/>
        <v>0</v>
      </c>
      <c r="AG103" s="145"/>
      <c r="AH103" s="327">
        <f t="shared" si="114"/>
        <v>0</v>
      </c>
      <c r="AI103" s="145"/>
      <c r="AJ103" s="327">
        <f t="shared" si="115"/>
        <v>0</v>
      </c>
      <c r="AK103" s="145"/>
      <c r="AL103" s="327">
        <f t="shared" si="116"/>
        <v>0</v>
      </c>
      <c r="AM103" s="145"/>
      <c r="AN103" s="327">
        <f t="shared" si="117"/>
        <v>0</v>
      </c>
      <c r="AO103" s="145"/>
      <c r="AP103" s="327">
        <f t="shared" si="118"/>
        <v>0</v>
      </c>
      <c r="AQ103" s="145"/>
      <c r="AR103" s="327">
        <f t="shared" si="119"/>
        <v>0</v>
      </c>
      <c r="AS103" s="145"/>
      <c r="AT103" s="327">
        <f t="shared" si="120"/>
        <v>0</v>
      </c>
      <c r="AU103" s="145"/>
      <c r="AV103" s="327">
        <f t="shared" si="121"/>
        <v>0</v>
      </c>
      <c r="AW103" s="145"/>
      <c r="AX103" s="327">
        <f t="shared" si="122"/>
        <v>0</v>
      </c>
      <c r="AY103" s="145"/>
      <c r="AZ103" s="327">
        <f t="shared" si="123"/>
        <v>0</v>
      </c>
      <c r="BA103" s="145"/>
      <c r="BB103" s="327">
        <f t="shared" si="124"/>
        <v>0</v>
      </c>
      <c r="BC103" s="145"/>
      <c r="BD103" s="327">
        <f t="shared" si="125"/>
        <v>0</v>
      </c>
      <c r="BE103" s="145"/>
      <c r="BF103" s="327">
        <f t="shared" si="126"/>
        <v>0</v>
      </c>
      <c r="BG103" s="145"/>
      <c r="BH103" s="327">
        <f t="shared" si="127"/>
        <v>0</v>
      </c>
      <c r="BI103" s="145"/>
      <c r="BJ103" s="327">
        <f t="shared" si="128"/>
        <v>0</v>
      </c>
      <c r="BK103" s="144">
        <f t="shared" si="139"/>
        <v>1</v>
      </c>
      <c r="BL103" s="327">
        <f t="shared" si="135"/>
        <v>0</v>
      </c>
      <c r="BM103" s="234">
        <f t="shared" si="140"/>
        <v>1</v>
      </c>
      <c r="BN103" s="327">
        <f t="shared" si="141"/>
        <v>0</v>
      </c>
    </row>
    <row r="104" spans="1:66" hidden="1">
      <c r="A104" s="90"/>
      <c r="B104" s="416"/>
      <c r="C104" s="145"/>
      <c r="D104" s="327">
        <f t="shared" si="136"/>
        <v>0</v>
      </c>
      <c r="E104" s="145"/>
      <c r="F104" s="327">
        <f t="shared" si="134"/>
        <v>0</v>
      </c>
      <c r="G104" s="145"/>
      <c r="H104" s="327">
        <f t="shared" si="101"/>
        <v>0</v>
      </c>
      <c r="I104" s="145"/>
      <c r="J104" s="327">
        <f t="shared" si="102"/>
        <v>0</v>
      </c>
      <c r="K104" s="145"/>
      <c r="L104" s="327">
        <f t="shared" si="137"/>
        <v>0</v>
      </c>
      <c r="M104" s="145"/>
      <c r="N104" s="327">
        <f t="shared" si="138"/>
        <v>0</v>
      </c>
      <c r="O104" s="145"/>
      <c r="P104" s="327">
        <f t="shared" si="105"/>
        <v>0</v>
      </c>
      <c r="Q104" s="145"/>
      <c r="R104" s="327">
        <f t="shared" si="106"/>
        <v>0</v>
      </c>
      <c r="S104" s="145"/>
      <c r="T104" s="327">
        <f t="shared" si="107"/>
        <v>0</v>
      </c>
      <c r="U104" s="145"/>
      <c r="V104" s="327">
        <f t="shared" si="108"/>
        <v>0</v>
      </c>
      <c r="W104" s="145"/>
      <c r="X104" s="327">
        <f t="shared" si="109"/>
        <v>0</v>
      </c>
      <c r="Y104" s="145"/>
      <c r="Z104" s="327">
        <f t="shared" si="110"/>
        <v>0</v>
      </c>
      <c r="AA104" s="145"/>
      <c r="AB104" s="327">
        <f t="shared" si="111"/>
        <v>0</v>
      </c>
      <c r="AC104" s="145"/>
      <c r="AD104" s="327">
        <f t="shared" si="112"/>
        <v>0</v>
      </c>
      <c r="AE104" s="145"/>
      <c r="AF104" s="327">
        <f t="shared" si="113"/>
        <v>0</v>
      </c>
      <c r="AG104" s="145"/>
      <c r="AH104" s="327">
        <f t="shared" si="114"/>
        <v>0</v>
      </c>
      <c r="AI104" s="145"/>
      <c r="AJ104" s="327">
        <f t="shared" si="115"/>
        <v>0</v>
      </c>
      <c r="AK104" s="145"/>
      <c r="AL104" s="327">
        <f t="shared" si="116"/>
        <v>0</v>
      </c>
      <c r="AM104" s="145"/>
      <c r="AN104" s="327">
        <f t="shared" si="117"/>
        <v>0</v>
      </c>
      <c r="AO104" s="145"/>
      <c r="AP104" s="327">
        <f t="shared" si="118"/>
        <v>0</v>
      </c>
      <c r="AQ104" s="145"/>
      <c r="AR104" s="327">
        <f t="shared" si="119"/>
        <v>0</v>
      </c>
      <c r="AS104" s="145"/>
      <c r="AT104" s="327">
        <f t="shared" si="120"/>
        <v>0</v>
      </c>
      <c r="AU104" s="145"/>
      <c r="AV104" s="327">
        <f t="shared" si="121"/>
        <v>0</v>
      </c>
      <c r="AW104" s="145"/>
      <c r="AX104" s="327">
        <f t="shared" si="122"/>
        <v>0</v>
      </c>
      <c r="AY104" s="145"/>
      <c r="AZ104" s="327">
        <f t="shared" si="123"/>
        <v>0</v>
      </c>
      <c r="BA104" s="145"/>
      <c r="BB104" s="327">
        <f t="shared" si="124"/>
        <v>0</v>
      </c>
      <c r="BC104" s="145"/>
      <c r="BD104" s="327">
        <f t="shared" si="125"/>
        <v>0</v>
      </c>
      <c r="BE104" s="145"/>
      <c r="BF104" s="327">
        <f t="shared" si="126"/>
        <v>0</v>
      </c>
      <c r="BG104" s="145"/>
      <c r="BH104" s="327">
        <f t="shared" si="127"/>
        <v>0</v>
      </c>
      <c r="BI104" s="145"/>
      <c r="BJ104" s="327">
        <f t="shared" si="128"/>
        <v>0</v>
      </c>
      <c r="BK104" s="144">
        <f t="shared" si="139"/>
        <v>1</v>
      </c>
      <c r="BL104" s="327">
        <f t="shared" si="135"/>
        <v>0</v>
      </c>
      <c r="BM104" s="234">
        <f t="shared" si="140"/>
        <v>1</v>
      </c>
      <c r="BN104" s="327">
        <f t="shared" si="141"/>
        <v>0</v>
      </c>
    </row>
    <row r="105" spans="1:66" hidden="1">
      <c r="A105" s="90"/>
      <c r="B105" s="416"/>
      <c r="C105" s="145"/>
      <c r="D105" s="327">
        <f t="shared" si="136"/>
        <v>0</v>
      </c>
      <c r="E105" s="145"/>
      <c r="F105" s="327">
        <f t="shared" si="134"/>
        <v>0</v>
      </c>
      <c r="G105" s="145"/>
      <c r="H105" s="327">
        <f t="shared" si="101"/>
        <v>0</v>
      </c>
      <c r="I105" s="145"/>
      <c r="J105" s="327">
        <f t="shared" si="102"/>
        <v>0</v>
      </c>
      <c r="K105" s="145"/>
      <c r="L105" s="327">
        <f t="shared" si="137"/>
        <v>0</v>
      </c>
      <c r="M105" s="145"/>
      <c r="N105" s="327">
        <f t="shared" si="138"/>
        <v>0</v>
      </c>
      <c r="O105" s="145"/>
      <c r="P105" s="327">
        <f t="shared" si="105"/>
        <v>0</v>
      </c>
      <c r="Q105" s="145"/>
      <c r="R105" s="327">
        <f t="shared" si="106"/>
        <v>0</v>
      </c>
      <c r="S105" s="145"/>
      <c r="T105" s="327">
        <f t="shared" si="107"/>
        <v>0</v>
      </c>
      <c r="U105" s="145"/>
      <c r="V105" s="327">
        <f t="shared" si="108"/>
        <v>0</v>
      </c>
      <c r="W105" s="145"/>
      <c r="X105" s="327">
        <f t="shared" si="109"/>
        <v>0</v>
      </c>
      <c r="Y105" s="145"/>
      <c r="Z105" s="327">
        <f t="shared" si="110"/>
        <v>0</v>
      </c>
      <c r="AA105" s="145"/>
      <c r="AB105" s="327">
        <f t="shared" si="111"/>
        <v>0</v>
      </c>
      <c r="AC105" s="145"/>
      <c r="AD105" s="327">
        <f t="shared" si="112"/>
        <v>0</v>
      </c>
      <c r="AE105" s="145"/>
      <c r="AF105" s="327">
        <f t="shared" si="113"/>
        <v>0</v>
      </c>
      <c r="AG105" s="145"/>
      <c r="AH105" s="327">
        <f t="shared" si="114"/>
        <v>0</v>
      </c>
      <c r="AI105" s="145"/>
      <c r="AJ105" s="327">
        <f t="shared" si="115"/>
        <v>0</v>
      </c>
      <c r="AK105" s="145"/>
      <c r="AL105" s="327">
        <f t="shared" si="116"/>
        <v>0</v>
      </c>
      <c r="AM105" s="145"/>
      <c r="AN105" s="327">
        <f t="shared" si="117"/>
        <v>0</v>
      </c>
      <c r="AO105" s="145"/>
      <c r="AP105" s="327">
        <f t="shared" si="118"/>
        <v>0</v>
      </c>
      <c r="AQ105" s="145"/>
      <c r="AR105" s="327">
        <f t="shared" si="119"/>
        <v>0</v>
      </c>
      <c r="AS105" s="145"/>
      <c r="AT105" s="327">
        <f t="shared" si="120"/>
        <v>0</v>
      </c>
      <c r="AU105" s="145"/>
      <c r="AV105" s="327">
        <f t="shared" si="121"/>
        <v>0</v>
      </c>
      <c r="AW105" s="145"/>
      <c r="AX105" s="327">
        <f t="shared" si="122"/>
        <v>0</v>
      </c>
      <c r="AY105" s="145"/>
      <c r="AZ105" s="327">
        <f t="shared" si="123"/>
        <v>0</v>
      </c>
      <c r="BA105" s="145"/>
      <c r="BB105" s="327">
        <f t="shared" si="124"/>
        <v>0</v>
      </c>
      <c r="BC105" s="145"/>
      <c r="BD105" s="327">
        <f t="shared" si="125"/>
        <v>0</v>
      </c>
      <c r="BE105" s="145"/>
      <c r="BF105" s="327">
        <f t="shared" si="126"/>
        <v>0</v>
      </c>
      <c r="BG105" s="145"/>
      <c r="BH105" s="327">
        <f t="shared" si="127"/>
        <v>0</v>
      </c>
      <c r="BI105" s="145"/>
      <c r="BJ105" s="327">
        <f t="shared" si="128"/>
        <v>0</v>
      </c>
      <c r="BK105" s="144">
        <f t="shared" si="139"/>
        <v>1</v>
      </c>
      <c r="BL105" s="327">
        <f t="shared" si="135"/>
        <v>0</v>
      </c>
      <c r="BM105" s="234">
        <f t="shared" si="140"/>
        <v>1</v>
      </c>
      <c r="BN105" s="327">
        <f t="shared" si="141"/>
        <v>0</v>
      </c>
    </row>
    <row r="106" spans="1:66" hidden="1">
      <c r="A106" s="90"/>
      <c r="B106" s="416"/>
      <c r="C106" s="145"/>
      <c r="D106" s="327">
        <f t="shared" si="136"/>
        <v>0</v>
      </c>
      <c r="E106" s="145"/>
      <c r="F106" s="327">
        <f t="shared" si="134"/>
        <v>0</v>
      </c>
      <c r="G106" s="145"/>
      <c r="H106" s="327">
        <f t="shared" si="101"/>
        <v>0</v>
      </c>
      <c r="I106" s="145"/>
      <c r="J106" s="327">
        <f t="shared" si="102"/>
        <v>0</v>
      </c>
      <c r="K106" s="145"/>
      <c r="L106" s="327">
        <f t="shared" si="137"/>
        <v>0</v>
      </c>
      <c r="M106" s="145"/>
      <c r="N106" s="327">
        <f t="shared" si="138"/>
        <v>0</v>
      </c>
      <c r="O106" s="145"/>
      <c r="P106" s="327">
        <f t="shared" si="105"/>
        <v>0</v>
      </c>
      <c r="Q106" s="145"/>
      <c r="R106" s="327">
        <f t="shared" si="106"/>
        <v>0</v>
      </c>
      <c r="S106" s="145"/>
      <c r="T106" s="327">
        <f t="shared" si="107"/>
        <v>0</v>
      </c>
      <c r="U106" s="145"/>
      <c r="V106" s="327">
        <f t="shared" si="108"/>
        <v>0</v>
      </c>
      <c r="W106" s="145"/>
      <c r="X106" s="327">
        <f t="shared" si="109"/>
        <v>0</v>
      </c>
      <c r="Y106" s="145"/>
      <c r="Z106" s="327">
        <f t="shared" si="110"/>
        <v>0</v>
      </c>
      <c r="AA106" s="145"/>
      <c r="AB106" s="327">
        <f t="shared" si="111"/>
        <v>0</v>
      </c>
      <c r="AC106" s="145"/>
      <c r="AD106" s="327">
        <f t="shared" si="112"/>
        <v>0</v>
      </c>
      <c r="AE106" s="145"/>
      <c r="AF106" s="327">
        <f t="shared" si="113"/>
        <v>0</v>
      </c>
      <c r="AG106" s="145"/>
      <c r="AH106" s="327">
        <f t="shared" si="114"/>
        <v>0</v>
      </c>
      <c r="AI106" s="145"/>
      <c r="AJ106" s="327">
        <f t="shared" si="115"/>
        <v>0</v>
      </c>
      <c r="AK106" s="145"/>
      <c r="AL106" s="327">
        <f t="shared" si="116"/>
        <v>0</v>
      </c>
      <c r="AM106" s="145"/>
      <c r="AN106" s="327">
        <f t="shared" si="117"/>
        <v>0</v>
      </c>
      <c r="AO106" s="145"/>
      <c r="AP106" s="327">
        <f t="shared" si="118"/>
        <v>0</v>
      </c>
      <c r="AQ106" s="145"/>
      <c r="AR106" s="327">
        <f t="shared" si="119"/>
        <v>0</v>
      </c>
      <c r="AS106" s="145"/>
      <c r="AT106" s="327">
        <f t="shared" si="120"/>
        <v>0</v>
      </c>
      <c r="AU106" s="145"/>
      <c r="AV106" s="327">
        <f t="shared" si="121"/>
        <v>0</v>
      </c>
      <c r="AW106" s="145"/>
      <c r="AX106" s="327">
        <f t="shared" si="122"/>
        <v>0</v>
      </c>
      <c r="AY106" s="145"/>
      <c r="AZ106" s="327">
        <f t="shared" si="123"/>
        <v>0</v>
      </c>
      <c r="BA106" s="145"/>
      <c r="BB106" s="327">
        <f t="shared" si="124"/>
        <v>0</v>
      </c>
      <c r="BC106" s="145"/>
      <c r="BD106" s="327">
        <f t="shared" si="125"/>
        <v>0</v>
      </c>
      <c r="BE106" s="145"/>
      <c r="BF106" s="327">
        <f t="shared" si="126"/>
        <v>0</v>
      </c>
      <c r="BG106" s="145"/>
      <c r="BH106" s="327">
        <f t="shared" si="127"/>
        <v>0</v>
      </c>
      <c r="BI106" s="145"/>
      <c r="BJ106" s="327">
        <f t="shared" si="128"/>
        <v>0</v>
      </c>
      <c r="BK106" s="144">
        <f t="shared" si="139"/>
        <v>1</v>
      </c>
      <c r="BL106" s="327">
        <f t="shared" si="135"/>
        <v>0</v>
      </c>
      <c r="BM106" s="234">
        <f t="shared" si="140"/>
        <v>1</v>
      </c>
      <c r="BN106" s="327">
        <f t="shared" si="141"/>
        <v>0</v>
      </c>
    </row>
    <row r="107" spans="1:66" hidden="1">
      <c r="A107" s="90"/>
      <c r="B107" s="416"/>
      <c r="C107" s="145"/>
      <c r="D107" s="327">
        <f t="shared" si="136"/>
        <v>0</v>
      </c>
      <c r="E107" s="145"/>
      <c r="F107" s="327">
        <f t="shared" si="134"/>
        <v>0</v>
      </c>
      <c r="G107" s="145"/>
      <c r="H107" s="327">
        <f t="shared" si="101"/>
        <v>0</v>
      </c>
      <c r="I107" s="145"/>
      <c r="J107" s="327">
        <f t="shared" si="102"/>
        <v>0</v>
      </c>
      <c r="K107" s="145"/>
      <c r="L107" s="327">
        <f t="shared" si="137"/>
        <v>0</v>
      </c>
      <c r="M107" s="145"/>
      <c r="N107" s="327">
        <f t="shared" si="138"/>
        <v>0</v>
      </c>
      <c r="O107" s="145"/>
      <c r="P107" s="327">
        <f t="shared" si="105"/>
        <v>0</v>
      </c>
      <c r="Q107" s="145"/>
      <c r="R107" s="327">
        <f t="shared" si="106"/>
        <v>0</v>
      </c>
      <c r="S107" s="145"/>
      <c r="T107" s="327">
        <f t="shared" si="107"/>
        <v>0</v>
      </c>
      <c r="U107" s="145"/>
      <c r="V107" s="327">
        <f t="shared" si="108"/>
        <v>0</v>
      </c>
      <c r="W107" s="145"/>
      <c r="X107" s="327">
        <f t="shared" si="109"/>
        <v>0</v>
      </c>
      <c r="Y107" s="145"/>
      <c r="Z107" s="327">
        <f t="shared" si="110"/>
        <v>0</v>
      </c>
      <c r="AA107" s="145"/>
      <c r="AB107" s="327">
        <f t="shared" si="111"/>
        <v>0</v>
      </c>
      <c r="AC107" s="145"/>
      <c r="AD107" s="327">
        <f t="shared" si="112"/>
        <v>0</v>
      </c>
      <c r="AE107" s="145"/>
      <c r="AF107" s="327">
        <f t="shared" si="113"/>
        <v>0</v>
      </c>
      <c r="AG107" s="145"/>
      <c r="AH107" s="327">
        <f t="shared" si="114"/>
        <v>0</v>
      </c>
      <c r="AI107" s="145"/>
      <c r="AJ107" s="327">
        <f t="shared" si="115"/>
        <v>0</v>
      </c>
      <c r="AK107" s="145"/>
      <c r="AL107" s="327">
        <f t="shared" si="116"/>
        <v>0</v>
      </c>
      <c r="AM107" s="145"/>
      <c r="AN107" s="327">
        <f t="shared" si="117"/>
        <v>0</v>
      </c>
      <c r="AO107" s="145"/>
      <c r="AP107" s="327">
        <f t="shared" si="118"/>
        <v>0</v>
      </c>
      <c r="AQ107" s="145"/>
      <c r="AR107" s="327">
        <f t="shared" si="119"/>
        <v>0</v>
      </c>
      <c r="AS107" s="145"/>
      <c r="AT107" s="327">
        <f t="shared" si="120"/>
        <v>0</v>
      </c>
      <c r="AU107" s="145"/>
      <c r="AV107" s="327">
        <f t="shared" si="121"/>
        <v>0</v>
      </c>
      <c r="AW107" s="145"/>
      <c r="AX107" s="327">
        <f t="shared" si="122"/>
        <v>0</v>
      </c>
      <c r="AY107" s="145"/>
      <c r="AZ107" s="327">
        <f t="shared" si="123"/>
        <v>0</v>
      </c>
      <c r="BA107" s="145"/>
      <c r="BB107" s="327">
        <f t="shared" si="124"/>
        <v>0</v>
      </c>
      <c r="BC107" s="145"/>
      <c r="BD107" s="327">
        <f t="shared" si="125"/>
        <v>0</v>
      </c>
      <c r="BE107" s="145"/>
      <c r="BF107" s="327">
        <f t="shared" si="126"/>
        <v>0</v>
      </c>
      <c r="BG107" s="145"/>
      <c r="BH107" s="327">
        <f t="shared" si="127"/>
        <v>0</v>
      </c>
      <c r="BI107" s="145"/>
      <c r="BJ107" s="327">
        <f t="shared" si="128"/>
        <v>0</v>
      </c>
      <c r="BK107" s="144">
        <f t="shared" si="139"/>
        <v>1</v>
      </c>
      <c r="BL107" s="327">
        <f t="shared" si="135"/>
        <v>0</v>
      </c>
      <c r="BM107" s="234">
        <f t="shared" si="140"/>
        <v>1</v>
      </c>
      <c r="BN107" s="327">
        <f t="shared" si="141"/>
        <v>0</v>
      </c>
    </row>
    <row r="108" spans="1:66" hidden="1">
      <c r="A108" s="90"/>
      <c r="B108" s="416"/>
      <c r="C108" s="145"/>
      <c r="D108" s="327">
        <f t="shared" si="136"/>
        <v>0</v>
      </c>
      <c r="E108" s="145"/>
      <c r="F108" s="327">
        <f t="shared" si="134"/>
        <v>0</v>
      </c>
      <c r="G108" s="145"/>
      <c r="H108" s="327">
        <f t="shared" si="101"/>
        <v>0</v>
      </c>
      <c r="I108" s="145"/>
      <c r="J108" s="327">
        <f t="shared" si="102"/>
        <v>0</v>
      </c>
      <c r="K108" s="145"/>
      <c r="L108" s="327">
        <f t="shared" si="137"/>
        <v>0</v>
      </c>
      <c r="M108" s="145"/>
      <c r="N108" s="327">
        <f t="shared" si="138"/>
        <v>0</v>
      </c>
      <c r="O108" s="145"/>
      <c r="P108" s="327">
        <f t="shared" si="105"/>
        <v>0</v>
      </c>
      <c r="Q108" s="145"/>
      <c r="R108" s="327">
        <f t="shared" si="106"/>
        <v>0</v>
      </c>
      <c r="S108" s="145"/>
      <c r="T108" s="327">
        <f t="shared" si="107"/>
        <v>0</v>
      </c>
      <c r="U108" s="145"/>
      <c r="V108" s="327">
        <f t="shared" si="108"/>
        <v>0</v>
      </c>
      <c r="W108" s="145"/>
      <c r="X108" s="327">
        <f t="shared" si="109"/>
        <v>0</v>
      </c>
      <c r="Y108" s="145"/>
      <c r="Z108" s="327">
        <f t="shared" si="110"/>
        <v>0</v>
      </c>
      <c r="AA108" s="145"/>
      <c r="AB108" s="327">
        <f t="shared" si="111"/>
        <v>0</v>
      </c>
      <c r="AC108" s="145"/>
      <c r="AD108" s="327">
        <f t="shared" si="112"/>
        <v>0</v>
      </c>
      <c r="AE108" s="145"/>
      <c r="AF108" s="327">
        <f t="shared" si="113"/>
        <v>0</v>
      </c>
      <c r="AG108" s="145"/>
      <c r="AH108" s="327">
        <f t="shared" si="114"/>
        <v>0</v>
      </c>
      <c r="AI108" s="145"/>
      <c r="AJ108" s="327">
        <f t="shared" si="115"/>
        <v>0</v>
      </c>
      <c r="AK108" s="145"/>
      <c r="AL108" s="327">
        <f t="shared" si="116"/>
        <v>0</v>
      </c>
      <c r="AM108" s="145"/>
      <c r="AN108" s="327">
        <f t="shared" si="117"/>
        <v>0</v>
      </c>
      <c r="AO108" s="145"/>
      <c r="AP108" s="327">
        <f t="shared" si="118"/>
        <v>0</v>
      </c>
      <c r="AQ108" s="145"/>
      <c r="AR108" s="327">
        <f t="shared" si="119"/>
        <v>0</v>
      </c>
      <c r="AS108" s="145"/>
      <c r="AT108" s="327">
        <f t="shared" si="120"/>
        <v>0</v>
      </c>
      <c r="AU108" s="145"/>
      <c r="AV108" s="327">
        <f t="shared" si="121"/>
        <v>0</v>
      </c>
      <c r="AW108" s="145"/>
      <c r="AX108" s="327">
        <f t="shared" si="122"/>
        <v>0</v>
      </c>
      <c r="AY108" s="145"/>
      <c r="AZ108" s="327">
        <f t="shared" si="123"/>
        <v>0</v>
      </c>
      <c r="BA108" s="145"/>
      <c r="BB108" s="327">
        <f t="shared" si="124"/>
        <v>0</v>
      </c>
      <c r="BC108" s="145"/>
      <c r="BD108" s="327">
        <f t="shared" si="125"/>
        <v>0</v>
      </c>
      <c r="BE108" s="145"/>
      <c r="BF108" s="327">
        <f t="shared" si="126"/>
        <v>0</v>
      </c>
      <c r="BG108" s="145"/>
      <c r="BH108" s="327">
        <f t="shared" si="127"/>
        <v>0</v>
      </c>
      <c r="BI108" s="145"/>
      <c r="BJ108" s="327">
        <f t="shared" si="128"/>
        <v>0</v>
      </c>
      <c r="BK108" s="144">
        <f t="shared" si="139"/>
        <v>1</v>
      </c>
      <c r="BL108" s="327">
        <f t="shared" si="135"/>
        <v>0</v>
      </c>
      <c r="BM108" s="234">
        <f t="shared" si="140"/>
        <v>1</v>
      </c>
      <c r="BN108" s="327">
        <f t="shared" si="141"/>
        <v>0</v>
      </c>
    </row>
    <row r="109" spans="1:66" hidden="1">
      <c r="A109" s="90"/>
      <c r="B109" s="416"/>
      <c r="C109" s="145"/>
      <c r="D109" s="327">
        <f t="shared" si="136"/>
        <v>0</v>
      </c>
      <c r="E109" s="145"/>
      <c r="F109" s="327">
        <f t="shared" si="134"/>
        <v>0</v>
      </c>
      <c r="G109" s="145"/>
      <c r="H109" s="327">
        <f t="shared" si="101"/>
        <v>0</v>
      </c>
      <c r="I109" s="145"/>
      <c r="J109" s="327">
        <f t="shared" si="102"/>
        <v>0</v>
      </c>
      <c r="K109" s="145"/>
      <c r="L109" s="327">
        <f t="shared" si="137"/>
        <v>0</v>
      </c>
      <c r="M109" s="145"/>
      <c r="N109" s="327">
        <f t="shared" si="138"/>
        <v>0</v>
      </c>
      <c r="O109" s="145"/>
      <c r="P109" s="327">
        <f t="shared" si="105"/>
        <v>0</v>
      </c>
      <c r="Q109" s="145"/>
      <c r="R109" s="327">
        <f t="shared" si="106"/>
        <v>0</v>
      </c>
      <c r="S109" s="145"/>
      <c r="T109" s="327">
        <f t="shared" si="107"/>
        <v>0</v>
      </c>
      <c r="U109" s="145"/>
      <c r="V109" s="327">
        <f t="shared" si="108"/>
        <v>0</v>
      </c>
      <c r="W109" s="145"/>
      <c r="X109" s="327">
        <f t="shared" si="109"/>
        <v>0</v>
      </c>
      <c r="Y109" s="145"/>
      <c r="Z109" s="327">
        <f t="shared" si="110"/>
        <v>0</v>
      </c>
      <c r="AA109" s="145"/>
      <c r="AB109" s="327">
        <f t="shared" si="111"/>
        <v>0</v>
      </c>
      <c r="AC109" s="145"/>
      <c r="AD109" s="327">
        <f t="shared" si="112"/>
        <v>0</v>
      </c>
      <c r="AE109" s="145"/>
      <c r="AF109" s="327">
        <f t="shared" si="113"/>
        <v>0</v>
      </c>
      <c r="AG109" s="145"/>
      <c r="AH109" s="327">
        <f t="shared" si="114"/>
        <v>0</v>
      </c>
      <c r="AI109" s="145"/>
      <c r="AJ109" s="327">
        <f t="shared" si="115"/>
        <v>0</v>
      </c>
      <c r="AK109" s="145"/>
      <c r="AL109" s="327">
        <f t="shared" si="116"/>
        <v>0</v>
      </c>
      <c r="AM109" s="145"/>
      <c r="AN109" s="327">
        <f t="shared" si="117"/>
        <v>0</v>
      </c>
      <c r="AO109" s="145"/>
      <c r="AP109" s="327">
        <f t="shared" si="118"/>
        <v>0</v>
      </c>
      <c r="AQ109" s="145"/>
      <c r="AR109" s="327">
        <f t="shared" si="119"/>
        <v>0</v>
      </c>
      <c r="AS109" s="145"/>
      <c r="AT109" s="327">
        <f t="shared" si="120"/>
        <v>0</v>
      </c>
      <c r="AU109" s="145"/>
      <c r="AV109" s="327">
        <f t="shared" si="121"/>
        <v>0</v>
      </c>
      <c r="AW109" s="145"/>
      <c r="AX109" s="327">
        <f t="shared" si="122"/>
        <v>0</v>
      </c>
      <c r="AY109" s="145"/>
      <c r="AZ109" s="327">
        <f t="shared" si="123"/>
        <v>0</v>
      </c>
      <c r="BA109" s="145"/>
      <c r="BB109" s="327">
        <f t="shared" si="124"/>
        <v>0</v>
      </c>
      <c r="BC109" s="145"/>
      <c r="BD109" s="327">
        <f t="shared" si="125"/>
        <v>0</v>
      </c>
      <c r="BE109" s="145"/>
      <c r="BF109" s="327">
        <f t="shared" si="126"/>
        <v>0</v>
      </c>
      <c r="BG109" s="145"/>
      <c r="BH109" s="327">
        <f t="shared" si="127"/>
        <v>0</v>
      </c>
      <c r="BI109" s="145"/>
      <c r="BJ109" s="327">
        <f t="shared" si="128"/>
        <v>0</v>
      </c>
      <c r="BK109" s="144">
        <f t="shared" si="139"/>
        <v>1</v>
      </c>
      <c r="BL109" s="327">
        <f t="shared" si="135"/>
        <v>0</v>
      </c>
      <c r="BM109" s="234">
        <f t="shared" si="140"/>
        <v>1</v>
      </c>
      <c r="BN109" s="327">
        <f t="shared" si="141"/>
        <v>0</v>
      </c>
    </row>
    <row r="110" spans="1:66" hidden="1">
      <c r="A110" s="90"/>
      <c r="B110" s="416"/>
      <c r="C110" s="145"/>
      <c r="D110" s="327">
        <f t="shared" si="136"/>
        <v>0</v>
      </c>
      <c r="E110" s="145"/>
      <c r="F110" s="327">
        <f t="shared" si="134"/>
        <v>0</v>
      </c>
      <c r="G110" s="145"/>
      <c r="H110" s="327">
        <f t="shared" si="101"/>
        <v>0</v>
      </c>
      <c r="I110" s="145"/>
      <c r="J110" s="327">
        <f t="shared" si="102"/>
        <v>0</v>
      </c>
      <c r="K110" s="145"/>
      <c r="L110" s="327">
        <f t="shared" si="137"/>
        <v>0</v>
      </c>
      <c r="M110" s="145"/>
      <c r="N110" s="327">
        <f t="shared" si="138"/>
        <v>0</v>
      </c>
      <c r="O110" s="145"/>
      <c r="P110" s="327">
        <f t="shared" si="105"/>
        <v>0</v>
      </c>
      <c r="Q110" s="145"/>
      <c r="R110" s="327">
        <f t="shared" si="106"/>
        <v>0</v>
      </c>
      <c r="S110" s="145"/>
      <c r="T110" s="327">
        <f t="shared" si="107"/>
        <v>0</v>
      </c>
      <c r="U110" s="145"/>
      <c r="V110" s="327">
        <f t="shared" si="108"/>
        <v>0</v>
      </c>
      <c r="W110" s="145"/>
      <c r="X110" s="327">
        <f t="shared" si="109"/>
        <v>0</v>
      </c>
      <c r="Y110" s="145"/>
      <c r="Z110" s="327">
        <f t="shared" si="110"/>
        <v>0</v>
      </c>
      <c r="AA110" s="145"/>
      <c r="AB110" s="327">
        <f t="shared" si="111"/>
        <v>0</v>
      </c>
      <c r="AC110" s="145"/>
      <c r="AD110" s="327">
        <f t="shared" si="112"/>
        <v>0</v>
      </c>
      <c r="AE110" s="145"/>
      <c r="AF110" s="327">
        <f t="shared" si="113"/>
        <v>0</v>
      </c>
      <c r="AG110" s="145"/>
      <c r="AH110" s="327">
        <f t="shared" si="114"/>
        <v>0</v>
      </c>
      <c r="AI110" s="145"/>
      <c r="AJ110" s="327">
        <f t="shared" si="115"/>
        <v>0</v>
      </c>
      <c r="AK110" s="145"/>
      <c r="AL110" s="327">
        <f t="shared" si="116"/>
        <v>0</v>
      </c>
      <c r="AM110" s="145"/>
      <c r="AN110" s="327">
        <f t="shared" si="117"/>
        <v>0</v>
      </c>
      <c r="AO110" s="145"/>
      <c r="AP110" s="327">
        <f t="shared" si="118"/>
        <v>0</v>
      </c>
      <c r="AQ110" s="145"/>
      <c r="AR110" s="327">
        <f t="shared" si="119"/>
        <v>0</v>
      </c>
      <c r="AS110" s="145"/>
      <c r="AT110" s="327">
        <f t="shared" si="120"/>
        <v>0</v>
      </c>
      <c r="AU110" s="145"/>
      <c r="AV110" s="327">
        <f t="shared" si="121"/>
        <v>0</v>
      </c>
      <c r="AW110" s="145"/>
      <c r="AX110" s="327">
        <f t="shared" si="122"/>
        <v>0</v>
      </c>
      <c r="AY110" s="145"/>
      <c r="AZ110" s="327">
        <f t="shared" si="123"/>
        <v>0</v>
      </c>
      <c r="BA110" s="145"/>
      <c r="BB110" s="327">
        <f t="shared" si="124"/>
        <v>0</v>
      </c>
      <c r="BC110" s="145"/>
      <c r="BD110" s="327">
        <f t="shared" si="125"/>
        <v>0</v>
      </c>
      <c r="BE110" s="145"/>
      <c r="BF110" s="327">
        <f t="shared" si="126"/>
        <v>0</v>
      </c>
      <c r="BG110" s="145"/>
      <c r="BH110" s="327">
        <f t="shared" si="127"/>
        <v>0</v>
      </c>
      <c r="BI110" s="145"/>
      <c r="BJ110" s="327">
        <f t="shared" si="128"/>
        <v>0</v>
      </c>
      <c r="BK110" s="144">
        <f t="shared" si="139"/>
        <v>1</v>
      </c>
      <c r="BL110" s="327">
        <f t="shared" si="135"/>
        <v>0</v>
      </c>
      <c r="BM110" s="234">
        <f t="shared" si="140"/>
        <v>1</v>
      </c>
      <c r="BN110" s="327">
        <f t="shared" si="141"/>
        <v>0</v>
      </c>
    </row>
    <row r="111" spans="1:66" hidden="1">
      <c r="A111" s="90"/>
      <c r="B111" s="416"/>
      <c r="C111" s="145"/>
      <c r="D111" s="327">
        <f t="shared" si="136"/>
        <v>0</v>
      </c>
      <c r="E111" s="145"/>
      <c r="F111" s="327">
        <f t="shared" si="134"/>
        <v>0</v>
      </c>
      <c r="G111" s="145"/>
      <c r="H111" s="327">
        <f t="shared" si="101"/>
        <v>0</v>
      </c>
      <c r="I111" s="145"/>
      <c r="J111" s="327">
        <f t="shared" si="102"/>
        <v>0</v>
      </c>
      <c r="K111" s="145"/>
      <c r="L111" s="327">
        <f t="shared" si="137"/>
        <v>0</v>
      </c>
      <c r="M111" s="145"/>
      <c r="N111" s="327">
        <f t="shared" si="138"/>
        <v>0</v>
      </c>
      <c r="O111" s="145"/>
      <c r="P111" s="327">
        <f t="shared" si="105"/>
        <v>0</v>
      </c>
      <c r="Q111" s="145"/>
      <c r="R111" s="327">
        <f t="shared" si="106"/>
        <v>0</v>
      </c>
      <c r="S111" s="145"/>
      <c r="T111" s="327">
        <f t="shared" si="107"/>
        <v>0</v>
      </c>
      <c r="U111" s="145"/>
      <c r="V111" s="327">
        <f t="shared" si="108"/>
        <v>0</v>
      </c>
      <c r="W111" s="145"/>
      <c r="X111" s="327">
        <f t="shared" si="109"/>
        <v>0</v>
      </c>
      <c r="Y111" s="145"/>
      <c r="Z111" s="327">
        <f t="shared" si="110"/>
        <v>0</v>
      </c>
      <c r="AA111" s="145"/>
      <c r="AB111" s="327">
        <f t="shared" si="111"/>
        <v>0</v>
      </c>
      <c r="AC111" s="145"/>
      <c r="AD111" s="327">
        <f t="shared" si="112"/>
        <v>0</v>
      </c>
      <c r="AE111" s="145"/>
      <c r="AF111" s="327">
        <f t="shared" si="113"/>
        <v>0</v>
      </c>
      <c r="AG111" s="145"/>
      <c r="AH111" s="327">
        <f t="shared" si="114"/>
        <v>0</v>
      </c>
      <c r="AI111" s="145"/>
      <c r="AJ111" s="327">
        <f t="shared" si="115"/>
        <v>0</v>
      </c>
      <c r="AK111" s="145"/>
      <c r="AL111" s="327">
        <f t="shared" si="116"/>
        <v>0</v>
      </c>
      <c r="AM111" s="145"/>
      <c r="AN111" s="327">
        <f t="shared" si="117"/>
        <v>0</v>
      </c>
      <c r="AO111" s="145"/>
      <c r="AP111" s="327">
        <f t="shared" si="118"/>
        <v>0</v>
      </c>
      <c r="AQ111" s="145"/>
      <c r="AR111" s="327">
        <f t="shared" si="119"/>
        <v>0</v>
      </c>
      <c r="AS111" s="145"/>
      <c r="AT111" s="327">
        <f t="shared" si="120"/>
        <v>0</v>
      </c>
      <c r="AU111" s="145"/>
      <c r="AV111" s="327">
        <f t="shared" si="121"/>
        <v>0</v>
      </c>
      <c r="AW111" s="145"/>
      <c r="AX111" s="327">
        <f t="shared" si="122"/>
        <v>0</v>
      </c>
      <c r="AY111" s="145"/>
      <c r="AZ111" s="327">
        <f t="shared" si="123"/>
        <v>0</v>
      </c>
      <c r="BA111" s="145"/>
      <c r="BB111" s="327">
        <f t="shared" si="124"/>
        <v>0</v>
      </c>
      <c r="BC111" s="145"/>
      <c r="BD111" s="327">
        <f t="shared" si="125"/>
        <v>0</v>
      </c>
      <c r="BE111" s="145"/>
      <c r="BF111" s="327">
        <f t="shared" si="126"/>
        <v>0</v>
      </c>
      <c r="BG111" s="145"/>
      <c r="BH111" s="327">
        <f t="shared" si="127"/>
        <v>0</v>
      </c>
      <c r="BI111" s="145"/>
      <c r="BJ111" s="327">
        <f t="shared" si="128"/>
        <v>0</v>
      </c>
      <c r="BK111" s="144">
        <f t="shared" si="139"/>
        <v>1</v>
      </c>
      <c r="BL111" s="327">
        <f t="shared" si="135"/>
        <v>0</v>
      </c>
      <c r="BM111" s="234">
        <f t="shared" si="140"/>
        <v>1</v>
      </c>
      <c r="BN111" s="327">
        <f t="shared" si="141"/>
        <v>0</v>
      </c>
    </row>
    <row r="112" spans="1:66" hidden="1">
      <c r="A112" s="90"/>
      <c r="B112" s="416"/>
      <c r="C112" s="145"/>
      <c r="D112" s="327">
        <f t="shared" si="136"/>
        <v>0</v>
      </c>
      <c r="E112" s="145"/>
      <c r="F112" s="327">
        <f t="shared" si="134"/>
        <v>0</v>
      </c>
      <c r="G112" s="145"/>
      <c r="H112" s="327">
        <f t="shared" si="101"/>
        <v>0</v>
      </c>
      <c r="I112" s="145"/>
      <c r="J112" s="327">
        <f t="shared" si="102"/>
        <v>0</v>
      </c>
      <c r="K112" s="145"/>
      <c r="L112" s="327">
        <f t="shared" si="137"/>
        <v>0</v>
      </c>
      <c r="M112" s="145"/>
      <c r="N112" s="327">
        <f t="shared" si="138"/>
        <v>0</v>
      </c>
      <c r="O112" s="145"/>
      <c r="P112" s="327">
        <f t="shared" si="105"/>
        <v>0</v>
      </c>
      <c r="Q112" s="145"/>
      <c r="R112" s="327">
        <f t="shared" si="106"/>
        <v>0</v>
      </c>
      <c r="S112" s="145"/>
      <c r="T112" s="327">
        <f t="shared" si="107"/>
        <v>0</v>
      </c>
      <c r="U112" s="145"/>
      <c r="V112" s="327">
        <f t="shared" si="108"/>
        <v>0</v>
      </c>
      <c r="W112" s="145"/>
      <c r="X112" s="327">
        <f t="shared" si="109"/>
        <v>0</v>
      </c>
      <c r="Y112" s="145"/>
      <c r="Z112" s="327">
        <f t="shared" si="110"/>
        <v>0</v>
      </c>
      <c r="AA112" s="145"/>
      <c r="AB112" s="327">
        <f t="shared" si="111"/>
        <v>0</v>
      </c>
      <c r="AC112" s="145"/>
      <c r="AD112" s="327">
        <f t="shared" si="112"/>
        <v>0</v>
      </c>
      <c r="AE112" s="145"/>
      <c r="AF112" s="327">
        <f t="shared" si="113"/>
        <v>0</v>
      </c>
      <c r="AG112" s="145"/>
      <c r="AH112" s="327">
        <f t="shared" si="114"/>
        <v>0</v>
      </c>
      <c r="AI112" s="145"/>
      <c r="AJ112" s="327">
        <f t="shared" si="115"/>
        <v>0</v>
      </c>
      <c r="AK112" s="145"/>
      <c r="AL112" s="327">
        <f t="shared" si="116"/>
        <v>0</v>
      </c>
      <c r="AM112" s="145"/>
      <c r="AN112" s="327">
        <f t="shared" si="117"/>
        <v>0</v>
      </c>
      <c r="AO112" s="145"/>
      <c r="AP112" s="327">
        <f t="shared" si="118"/>
        <v>0</v>
      </c>
      <c r="AQ112" s="145"/>
      <c r="AR112" s="327">
        <f t="shared" si="119"/>
        <v>0</v>
      </c>
      <c r="AS112" s="145"/>
      <c r="AT112" s="327">
        <f t="shared" si="120"/>
        <v>0</v>
      </c>
      <c r="AU112" s="145"/>
      <c r="AV112" s="327">
        <f t="shared" si="121"/>
        <v>0</v>
      </c>
      <c r="AW112" s="145"/>
      <c r="AX112" s="327">
        <f t="shared" si="122"/>
        <v>0</v>
      </c>
      <c r="AY112" s="145"/>
      <c r="AZ112" s="327">
        <f t="shared" si="123"/>
        <v>0</v>
      </c>
      <c r="BA112" s="145"/>
      <c r="BB112" s="327">
        <f t="shared" si="124"/>
        <v>0</v>
      </c>
      <c r="BC112" s="145"/>
      <c r="BD112" s="327">
        <f t="shared" si="125"/>
        <v>0</v>
      </c>
      <c r="BE112" s="145"/>
      <c r="BF112" s="327">
        <f t="shared" si="126"/>
        <v>0</v>
      </c>
      <c r="BG112" s="145"/>
      <c r="BH112" s="327">
        <f t="shared" si="127"/>
        <v>0</v>
      </c>
      <c r="BI112" s="145"/>
      <c r="BJ112" s="327">
        <f t="shared" si="128"/>
        <v>0</v>
      </c>
      <c r="BK112" s="144">
        <f t="shared" si="139"/>
        <v>1</v>
      </c>
      <c r="BL112" s="327">
        <f t="shared" si="135"/>
        <v>0</v>
      </c>
      <c r="BM112" s="234">
        <f t="shared" si="140"/>
        <v>1</v>
      </c>
      <c r="BN112" s="327">
        <f t="shared" si="141"/>
        <v>0</v>
      </c>
    </row>
    <row r="113" spans="1:66" hidden="1">
      <c r="A113" s="90"/>
      <c r="B113" s="416"/>
      <c r="C113" s="145"/>
      <c r="D113" s="327">
        <f t="shared" si="136"/>
        <v>0</v>
      </c>
      <c r="E113" s="145"/>
      <c r="F113" s="327">
        <f t="shared" si="134"/>
        <v>0</v>
      </c>
      <c r="G113" s="145"/>
      <c r="H113" s="327">
        <f t="shared" si="101"/>
        <v>0</v>
      </c>
      <c r="I113" s="145"/>
      <c r="J113" s="327">
        <f t="shared" si="102"/>
        <v>0</v>
      </c>
      <c r="K113" s="145"/>
      <c r="L113" s="327">
        <f t="shared" si="137"/>
        <v>0</v>
      </c>
      <c r="M113" s="145"/>
      <c r="N113" s="327">
        <f t="shared" si="138"/>
        <v>0</v>
      </c>
      <c r="O113" s="145"/>
      <c r="P113" s="327">
        <f t="shared" si="105"/>
        <v>0</v>
      </c>
      <c r="Q113" s="145"/>
      <c r="R113" s="327">
        <f t="shared" si="106"/>
        <v>0</v>
      </c>
      <c r="S113" s="145"/>
      <c r="T113" s="327">
        <f t="shared" si="107"/>
        <v>0</v>
      </c>
      <c r="U113" s="145"/>
      <c r="V113" s="327">
        <f t="shared" si="108"/>
        <v>0</v>
      </c>
      <c r="W113" s="145"/>
      <c r="X113" s="327">
        <f t="shared" si="109"/>
        <v>0</v>
      </c>
      <c r="Y113" s="145"/>
      <c r="Z113" s="327">
        <f t="shared" si="110"/>
        <v>0</v>
      </c>
      <c r="AA113" s="145"/>
      <c r="AB113" s="327">
        <f t="shared" si="111"/>
        <v>0</v>
      </c>
      <c r="AC113" s="145"/>
      <c r="AD113" s="327">
        <f t="shared" si="112"/>
        <v>0</v>
      </c>
      <c r="AE113" s="145"/>
      <c r="AF113" s="327">
        <f t="shared" si="113"/>
        <v>0</v>
      </c>
      <c r="AG113" s="145"/>
      <c r="AH113" s="327">
        <f t="shared" si="114"/>
        <v>0</v>
      </c>
      <c r="AI113" s="145"/>
      <c r="AJ113" s="327">
        <f t="shared" si="115"/>
        <v>0</v>
      </c>
      <c r="AK113" s="145"/>
      <c r="AL113" s="327">
        <f t="shared" si="116"/>
        <v>0</v>
      </c>
      <c r="AM113" s="145"/>
      <c r="AN113" s="327">
        <f t="shared" si="117"/>
        <v>0</v>
      </c>
      <c r="AO113" s="145"/>
      <c r="AP113" s="327">
        <f t="shared" si="118"/>
        <v>0</v>
      </c>
      <c r="AQ113" s="145"/>
      <c r="AR113" s="327">
        <f t="shared" si="119"/>
        <v>0</v>
      </c>
      <c r="AS113" s="145"/>
      <c r="AT113" s="327">
        <f t="shared" si="120"/>
        <v>0</v>
      </c>
      <c r="AU113" s="145"/>
      <c r="AV113" s="327">
        <f t="shared" si="121"/>
        <v>0</v>
      </c>
      <c r="AW113" s="145"/>
      <c r="AX113" s="327">
        <f t="shared" si="122"/>
        <v>0</v>
      </c>
      <c r="AY113" s="145"/>
      <c r="AZ113" s="327">
        <f t="shared" si="123"/>
        <v>0</v>
      </c>
      <c r="BA113" s="145"/>
      <c r="BB113" s="327">
        <f t="shared" si="124"/>
        <v>0</v>
      </c>
      <c r="BC113" s="145"/>
      <c r="BD113" s="327">
        <f t="shared" si="125"/>
        <v>0</v>
      </c>
      <c r="BE113" s="145"/>
      <c r="BF113" s="327">
        <f t="shared" si="126"/>
        <v>0</v>
      </c>
      <c r="BG113" s="145"/>
      <c r="BH113" s="327">
        <f t="shared" si="127"/>
        <v>0</v>
      </c>
      <c r="BI113" s="145"/>
      <c r="BJ113" s="327">
        <f t="shared" si="128"/>
        <v>0</v>
      </c>
      <c r="BK113" s="144">
        <f t="shared" si="139"/>
        <v>1</v>
      </c>
      <c r="BL113" s="327">
        <f t="shared" si="135"/>
        <v>0</v>
      </c>
      <c r="BM113" s="234">
        <f t="shared" si="140"/>
        <v>1</v>
      </c>
      <c r="BN113" s="327">
        <f t="shared" si="141"/>
        <v>0</v>
      </c>
    </row>
    <row r="114" spans="1:66" hidden="1">
      <c r="A114" s="90"/>
      <c r="B114" s="416"/>
      <c r="C114" s="145"/>
      <c r="D114" s="327">
        <f t="shared" si="136"/>
        <v>0</v>
      </c>
      <c r="E114" s="145"/>
      <c r="F114" s="327">
        <f t="shared" si="134"/>
        <v>0</v>
      </c>
      <c r="G114" s="145"/>
      <c r="H114" s="327">
        <f t="shared" si="101"/>
        <v>0</v>
      </c>
      <c r="I114" s="145"/>
      <c r="J114" s="327">
        <f t="shared" si="102"/>
        <v>0</v>
      </c>
      <c r="K114" s="145"/>
      <c r="L114" s="327">
        <f t="shared" si="137"/>
        <v>0</v>
      </c>
      <c r="M114" s="145"/>
      <c r="N114" s="327">
        <f t="shared" si="138"/>
        <v>0</v>
      </c>
      <c r="O114" s="145"/>
      <c r="P114" s="327">
        <f t="shared" si="105"/>
        <v>0</v>
      </c>
      <c r="Q114" s="145"/>
      <c r="R114" s="327">
        <f t="shared" si="106"/>
        <v>0</v>
      </c>
      <c r="S114" s="145"/>
      <c r="T114" s="327">
        <f t="shared" si="107"/>
        <v>0</v>
      </c>
      <c r="U114" s="145"/>
      <c r="V114" s="327">
        <f t="shared" si="108"/>
        <v>0</v>
      </c>
      <c r="W114" s="145"/>
      <c r="X114" s="327">
        <f t="shared" si="109"/>
        <v>0</v>
      </c>
      <c r="Y114" s="145"/>
      <c r="Z114" s="327">
        <f t="shared" si="110"/>
        <v>0</v>
      </c>
      <c r="AA114" s="145"/>
      <c r="AB114" s="327">
        <f t="shared" si="111"/>
        <v>0</v>
      </c>
      <c r="AC114" s="145"/>
      <c r="AD114" s="327">
        <f t="shared" si="112"/>
        <v>0</v>
      </c>
      <c r="AE114" s="145"/>
      <c r="AF114" s="327">
        <f t="shared" si="113"/>
        <v>0</v>
      </c>
      <c r="AG114" s="145"/>
      <c r="AH114" s="327">
        <f t="shared" si="114"/>
        <v>0</v>
      </c>
      <c r="AI114" s="145"/>
      <c r="AJ114" s="327">
        <f t="shared" si="115"/>
        <v>0</v>
      </c>
      <c r="AK114" s="145"/>
      <c r="AL114" s="327">
        <f t="shared" si="116"/>
        <v>0</v>
      </c>
      <c r="AM114" s="145"/>
      <c r="AN114" s="327">
        <f t="shared" si="117"/>
        <v>0</v>
      </c>
      <c r="AO114" s="145"/>
      <c r="AP114" s="327">
        <f t="shared" si="118"/>
        <v>0</v>
      </c>
      <c r="AQ114" s="145"/>
      <c r="AR114" s="327">
        <f t="shared" si="119"/>
        <v>0</v>
      </c>
      <c r="AS114" s="145"/>
      <c r="AT114" s="327">
        <f t="shared" si="120"/>
        <v>0</v>
      </c>
      <c r="AU114" s="145"/>
      <c r="AV114" s="327">
        <f t="shared" si="121"/>
        <v>0</v>
      </c>
      <c r="AW114" s="145"/>
      <c r="AX114" s="327">
        <f t="shared" si="122"/>
        <v>0</v>
      </c>
      <c r="AY114" s="145"/>
      <c r="AZ114" s="327">
        <f t="shared" si="123"/>
        <v>0</v>
      </c>
      <c r="BA114" s="145"/>
      <c r="BB114" s="327">
        <f t="shared" si="124"/>
        <v>0</v>
      </c>
      <c r="BC114" s="145"/>
      <c r="BD114" s="327">
        <f t="shared" si="125"/>
        <v>0</v>
      </c>
      <c r="BE114" s="145"/>
      <c r="BF114" s="327">
        <f t="shared" si="126"/>
        <v>0</v>
      </c>
      <c r="BG114" s="145"/>
      <c r="BH114" s="327">
        <f t="shared" si="127"/>
        <v>0</v>
      </c>
      <c r="BI114" s="145"/>
      <c r="BJ114" s="327">
        <f t="shared" si="128"/>
        <v>0</v>
      </c>
      <c r="BK114" s="144">
        <f t="shared" si="139"/>
        <v>1</v>
      </c>
      <c r="BL114" s="327">
        <f t="shared" si="135"/>
        <v>0</v>
      </c>
      <c r="BM114" s="234">
        <f t="shared" si="140"/>
        <v>1</v>
      </c>
      <c r="BN114" s="327">
        <f t="shared" si="141"/>
        <v>0</v>
      </c>
    </row>
    <row r="115" spans="1:66" hidden="1">
      <c r="A115" s="90"/>
      <c r="B115" s="416"/>
      <c r="C115" s="145"/>
      <c r="D115" s="327">
        <f t="shared" si="136"/>
        <v>0</v>
      </c>
      <c r="E115" s="145"/>
      <c r="F115" s="327">
        <f t="shared" si="134"/>
        <v>0</v>
      </c>
      <c r="G115" s="145"/>
      <c r="H115" s="327">
        <f t="shared" si="101"/>
        <v>0</v>
      </c>
      <c r="I115" s="145"/>
      <c r="J115" s="327">
        <f t="shared" si="102"/>
        <v>0</v>
      </c>
      <c r="K115" s="145"/>
      <c r="L115" s="327">
        <f t="shared" si="137"/>
        <v>0</v>
      </c>
      <c r="M115" s="145"/>
      <c r="N115" s="327">
        <f t="shared" si="138"/>
        <v>0</v>
      </c>
      <c r="O115" s="145"/>
      <c r="P115" s="327">
        <f t="shared" si="105"/>
        <v>0</v>
      </c>
      <c r="Q115" s="145"/>
      <c r="R115" s="327">
        <f t="shared" si="106"/>
        <v>0</v>
      </c>
      <c r="S115" s="145"/>
      <c r="T115" s="327">
        <f t="shared" si="107"/>
        <v>0</v>
      </c>
      <c r="U115" s="145"/>
      <c r="V115" s="327">
        <f t="shared" si="108"/>
        <v>0</v>
      </c>
      <c r="W115" s="145"/>
      <c r="X115" s="327">
        <f t="shared" si="109"/>
        <v>0</v>
      </c>
      <c r="Y115" s="145"/>
      <c r="Z115" s="327">
        <f t="shared" si="110"/>
        <v>0</v>
      </c>
      <c r="AA115" s="145"/>
      <c r="AB115" s="327">
        <f t="shared" si="111"/>
        <v>0</v>
      </c>
      <c r="AC115" s="145"/>
      <c r="AD115" s="327">
        <f t="shared" si="112"/>
        <v>0</v>
      </c>
      <c r="AE115" s="145"/>
      <c r="AF115" s="327">
        <f t="shared" si="113"/>
        <v>0</v>
      </c>
      <c r="AG115" s="145"/>
      <c r="AH115" s="327">
        <f t="shared" si="114"/>
        <v>0</v>
      </c>
      <c r="AI115" s="145"/>
      <c r="AJ115" s="327">
        <f t="shared" si="115"/>
        <v>0</v>
      </c>
      <c r="AK115" s="145"/>
      <c r="AL115" s="327">
        <f t="shared" si="116"/>
        <v>0</v>
      </c>
      <c r="AM115" s="145"/>
      <c r="AN115" s="327">
        <f t="shared" si="117"/>
        <v>0</v>
      </c>
      <c r="AO115" s="145"/>
      <c r="AP115" s="327">
        <f t="shared" si="118"/>
        <v>0</v>
      </c>
      <c r="AQ115" s="145"/>
      <c r="AR115" s="327">
        <f t="shared" si="119"/>
        <v>0</v>
      </c>
      <c r="AS115" s="145"/>
      <c r="AT115" s="327">
        <f t="shared" si="120"/>
        <v>0</v>
      </c>
      <c r="AU115" s="145"/>
      <c r="AV115" s="327">
        <f t="shared" si="121"/>
        <v>0</v>
      </c>
      <c r="AW115" s="145"/>
      <c r="AX115" s="327">
        <f t="shared" si="122"/>
        <v>0</v>
      </c>
      <c r="AY115" s="145"/>
      <c r="AZ115" s="327">
        <f t="shared" si="123"/>
        <v>0</v>
      </c>
      <c r="BA115" s="145"/>
      <c r="BB115" s="327">
        <f t="shared" si="124"/>
        <v>0</v>
      </c>
      <c r="BC115" s="145"/>
      <c r="BD115" s="327">
        <f t="shared" si="125"/>
        <v>0</v>
      </c>
      <c r="BE115" s="145"/>
      <c r="BF115" s="327">
        <f t="shared" si="126"/>
        <v>0</v>
      </c>
      <c r="BG115" s="145"/>
      <c r="BH115" s="327">
        <f t="shared" si="127"/>
        <v>0</v>
      </c>
      <c r="BI115" s="145"/>
      <c r="BJ115" s="327">
        <f t="shared" si="128"/>
        <v>0</v>
      </c>
      <c r="BK115" s="144">
        <f t="shared" si="139"/>
        <v>1</v>
      </c>
      <c r="BL115" s="327">
        <f t="shared" si="135"/>
        <v>0</v>
      </c>
      <c r="BM115" s="234">
        <f t="shared" si="140"/>
        <v>1</v>
      </c>
      <c r="BN115" s="327">
        <f t="shared" si="141"/>
        <v>0</v>
      </c>
    </row>
    <row r="116" spans="1:66" hidden="1">
      <c r="A116" s="90"/>
      <c r="B116" s="416"/>
      <c r="C116" s="145"/>
      <c r="D116" s="327">
        <f t="shared" si="136"/>
        <v>0</v>
      </c>
      <c r="E116" s="145"/>
      <c r="F116" s="327">
        <f t="shared" si="134"/>
        <v>0</v>
      </c>
      <c r="G116" s="145"/>
      <c r="H116" s="327">
        <f t="shared" si="101"/>
        <v>0</v>
      </c>
      <c r="I116" s="145"/>
      <c r="J116" s="327">
        <f t="shared" si="102"/>
        <v>0</v>
      </c>
      <c r="K116" s="145"/>
      <c r="L116" s="327">
        <f t="shared" si="137"/>
        <v>0</v>
      </c>
      <c r="M116" s="145"/>
      <c r="N116" s="327">
        <f t="shared" si="138"/>
        <v>0</v>
      </c>
      <c r="O116" s="145"/>
      <c r="P116" s="327">
        <f t="shared" si="105"/>
        <v>0</v>
      </c>
      <c r="Q116" s="145"/>
      <c r="R116" s="327">
        <f t="shared" si="106"/>
        <v>0</v>
      </c>
      <c r="S116" s="145"/>
      <c r="T116" s="327">
        <f t="shared" si="107"/>
        <v>0</v>
      </c>
      <c r="U116" s="145"/>
      <c r="V116" s="327">
        <f t="shared" si="108"/>
        <v>0</v>
      </c>
      <c r="W116" s="145"/>
      <c r="X116" s="327">
        <f t="shared" si="109"/>
        <v>0</v>
      </c>
      <c r="Y116" s="145"/>
      <c r="Z116" s="327">
        <f t="shared" si="110"/>
        <v>0</v>
      </c>
      <c r="AA116" s="145"/>
      <c r="AB116" s="327">
        <f t="shared" si="111"/>
        <v>0</v>
      </c>
      <c r="AC116" s="145"/>
      <c r="AD116" s="327">
        <f t="shared" si="112"/>
        <v>0</v>
      </c>
      <c r="AE116" s="145"/>
      <c r="AF116" s="327">
        <f t="shared" si="113"/>
        <v>0</v>
      </c>
      <c r="AG116" s="145"/>
      <c r="AH116" s="327">
        <f t="shared" si="114"/>
        <v>0</v>
      </c>
      <c r="AI116" s="145"/>
      <c r="AJ116" s="327">
        <f t="shared" si="115"/>
        <v>0</v>
      </c>
      <c r="AK116" s="145"/>
      <c r="AL116" s="327">
        <f t="shared" si="116"/>
        <v>0</v>
      </c>
      <c r="AM116" s="145"/>
      <c r="AN116" s="327">
        <f t="shared" si="117"/>
        <v>0</v>
      </c>
      <c r="AO116" s="145"/>
      <c r="AP116" s="327">
        <f t="shared" si="118"/>
        <v>0</v>
      </c>
      <c r="AQ116" s="145"/>
      <c r="AR116" s="327">
        <f t="shared" si="119"/>
        <v>0</v>
      </c>
      <c r="AS116" s="145"/>
      <c r="AT116" s="327">
        <f t="shared" si="120"/>
        <v>0</v>
      </c>
      <c r="AU116" s="145"/>
      <c r="AV116" s="327">
        <f t="shared" si="121"/>
        <v>0</v>
      </c>
      <c r="AW116" s="145"/>
      <c r="AX116" s="327">
        <f t="shared" si="122"/>
        <v>0</v>
      </c>
      <c r="AY116" s="145"/>
      <c r="AZ116" s="327">
        <f t="shared" si="123"/>
        <v>0</v>
      </c>
      <c r="BA116" s="145"/>
      <c r="BB116" s="327">
        <f t="shared" si="124"/>
        <v>0</v>
      </c>
      <c r="BC116" s="145"/>
      <c r="BD116" s="327">
        <f t="shared" si="125"/>
        <v>0</v>
      </c>
      <c r="BE116" s="145"/>
      <c r="BF116" s="327">
        <f t="shared" si="126"/>
        <v>0</v>
      </c>
      <c r="BG116" s="145"/>
      <c r="BH116" s="327">
        <f t="shared" si="127"/>
        <v>0</v>
      </c>
      <c r="BI116" s="145"/>
      <c r="BJ116" s="327">
        <f t="shared" si="128"/>
        <v>0</v>
      </c>
      <c r="BK116" s="144">
        <f t="shared" si="139"/>
        <v>1</v>
      </c>
      <c r="BL116" s="327">
        <f t="shared" si="135"/>
        <v>0</v>
      </c>
      <c r="BM116" s="234">
        <f t="shared" si="140"/>
        <v>1</v>
      </c>
      <c r="BN116" s="327">
        <f t="shared" si="141"/>
        <v>0</v>
      </c>
    </row>
    <row r="117" spans="1:66" hidden="1">
      <c r="A117" s="90"/>
      <c r="B117" s="416"/>
      <c r="C117" s="145"/>
      <c r="D117" s="327">
        <f t="shared" si="136"/>
        <v>0</v>
      </c>
      <c r="E117" s="145"/>
      <c r="F117" s="327">
        <f t="shared" si="134"/>
        <v>0</v>
      </c>
      <c r="G117" s="145"/>
      <c r="H117" s="327">
        <f t="shared" si="101"/>
        <v>0</v>
      </c>
      <c r="I117" s="145"/>
      <c r="J117" s="327">
        <f t="shared" si="102"/>
        <v>0</v>
      </c>
      <c r="K117" s="145"/>
      <c r="L117" s="327">
        <f t="shared" si="137"/>
        <v>0</v>
      </c>
      <c r="M117" s="145"/>
      <c r="N117" s="327">
        <f t="shared" si="138"/>
        <v>0</v>
      </c>
      <c r="O117" s="145"/>
      <c r="P117" s="327">
        <f t="shared" si="105"/>
        <v>0</v>
      </c>
      <c r="Q117" s="145"/>
      <c r="R117" s="327">
        <f t="shared" si="106"/>
        <v>0</v>
      </c>
      <c r="S117" s="145"/>
      <c r="T117" s="327">
        <f t="shared" si="107"/>
        <v>0</v>
      </c>
      <c r="U117" s="145"/>
      <c r="V117" s="327">
        <f t="shared" si="108"/>
        <v>0</v>
      </c>
      <c r="W117" s="145"/>
      <c r="X117" s="327">
        <f t="shared" si="109"/>
        <v>0</v>
      </c>
      <c r="Y117" s="145"/>
      <c r="Z117" s="327">
        <f t="shared" si="110"/>
        <v>0</v>
      </c>
      <c r="AA117" s="145"/>
      <c r="AB117" s="327">
        <f t="shared" si="111"/>
        <v>0</v>
      </c>
      <c r="AC117" s="145"/>
      <c r="AD117" s="327">
        <f t="shared" si="112"/>
        <v>0</v>
      </c>
      <c r="AE117" s="145"/>
      <c r="AF117" s="327">
        <f t="shared" si="113"/>
        <v>0</v>
      </c>
      <c r="AG117" s="145"/>
      <c r="AH117" s="327">
        <f t="shared" si="114"/>
        <v>0</v>
      </c>
      <c r="AI117" s="145"/>
      <c r="AJ117" s="327">
        <f t="shared" si="115"/>
        <v>0</v>
      </c>
      <c r="AK117" s="145"/>
      <c r="AL117" s="327">
        <f t="shared" si="116"/>
        <v>0</v>
      </c>
      <c r="AM117" s="145"/>
      <c r="AN117" s="327">
        <f t="shared" si="117"/>
        <v>0</v>
      </c>
      <c r="AO117" s="145"/>
      <c r="AP117" s="327">
        <f t="shared" si="118"/>
        <v>0</v>
      </c>
      <c r="AQ117" s="145"/>
      <c r="AR117" s="327">
        <f t="shared" si="119"/>
        <v>0</v>
      </c>
      <c r="AS117" s="145"/>
      <c r="AT117" s="327">
        <f t="shared" si="120"/>
        <v>0</v>
      </c>
      <c r="AU117" s="145"/>
      <c r="AV117" s="327">
        <f t="shared" si="121"/>
        <v>0</v>
      </c>
      <c r="AW117" s="145"/>
      <c r="AX117" s="327">
        <f t="shared" si="122"/>
        <v>0</v>
      </c>
      <c r="AY117" s="145"/>
      <c r="AZ117" s="327">
        <f t="shared" si="123"/>
        <v>0</v>
      </c>
      <c r="BA117" s="145"/>
      <c r="BB117" s="327">
        <f t="shared" si="124"/>
        <v>0</v>
      </c>
      <c r="BC117" s="145"/>
      <c r="BD117" s="327">
        <f t="shared" si="125"/>
        <v>0</v>
      </c>
      <c r="BE117" s="145"/>
      <c r="BF117" s="327">
        <f t="shared" si="126"/>
        <v>0</v>
      </c>
      <c r="BG117" s="145"/>
      <c r="BH117" s="327">
        <f t="shared" si="127"/>
        <v>0</v>
      </c>
      <c r="BI117" s="145"/>
      <c r="BJ117" s="327">
        <f t="shared" si="128"/>
        <v>0</v>
      </c>
      <c r="BK117" s="144">
        <f t="shared" si="139"/>
        <v>1</v>
      </c>
      <c r="BL117" s="327">
        <f t="shared" si="135"/>
        <v>0</v>
      </c>
      <c r="BM117" s="234">
        <f t="shared" si="140"/>
        <v>1</v>
      </c>
      <c r="BN117" s="327">
        <f t="shared" si="141"/>
        <v>0</v>
      </c>
    </row>
    <row r="118" spans="1:66" hidden="1">
      <c r="A118" s="90"/>
      <c r="B118" s="416"/>
      <c r="C118" s="145"/>
      <c r="D118" s="327">
        <f t="shared" si="136"/>
        <v>0</v>
      </c>
      <c r="E118" s="145"/>
      <c r="F118" s="327">
        <f t="shared" si="134"/>
        <v>0</v>
      </c>
      <c r="G118" s="145"/>
      <c r="H118" s="327">
        <f t="shared" si="101"/>
        <v>0</v>
      </c>
      <c r="I118" s="145"/>
      <c r="J118" s="327">
        <f t="shared" si="102"/>
        <v>0</v>
      </c>
      <c r="K118" s="145"/>
      <c r="L118" s="327">
        <f t="shared" si="137"/>
        <v>0</v>
      </c>
      <c r="M118" s="145"/>
      <c r="N118" s="327">
        <f t="shared" si="138"/>
        <v>0</v>
      </c>
      <c r="O118" s="145"/>
      <c r="P118" s="327">
        <f t="shared" si="105"/>
        <v>0</v>
      </c>
      <c r="Q118" s="145"/>
      <c r="R118" s="327">
        <f t="shared" si="106"/>
        <v>0</v>
      </c>
      <c r="S118" s="145"/>
      <c r="T118" s="327">
        <f t="shared" si="107"/>
        <v>0</v>
      </c>
      <c r="U118" s="145"/>
      <c r="V118" s="327">
        <f t="shared" si="108"/>
        <v>0</v>
      </c>
      <c r="W118" s="145"/>
      <c r="X118" s="327">
        <f t="shared" si="109"/>
        <v>0</v>
      </c>
      <c r="Y118" s="145"/>
      <c r="Z118" s="327">
        <f t="shared" si="110"/>
        <v>0</v>
      </c>
      <c r="AA118" s="145"/>
      <c r="AB118" s="327">
        <f t="shared" si="111"/>
        <v>0</v>
      </c>
      <c r="AC118" s="145"/>
      <c r="AD118" s="327">
        <f t="shared" si="112"/>
        <v>0</v>
      </c>
      <c r="AE118" s="145"/>
      <c r="AF118" s="327">
        <f t="shared" si="113"/>
        <v>0</v>
      </c>
      <c r="AG118" s="145"/>
      <c r="AH118" s="327">
        <f t="shared" si="114"/>
        <v>0</v>
      </c>
      <c r="AI118" s="145"/>
      <c r="AJ118" s="327">
        <f t="shared" si="115"/>
        <v>0</v>
      </c>
      <c r="AK118" s="145"/>
      <c r="AL118" s="327">
        <f t="shared" si="116"/>
        <v>0</v>
      </c>
      <c r="AM118" s="145"/>
      <c r="AN118" s="327">
        <f t="shared" si="117"/>
        <v>0</v>
      </c>
      <c r="AO118" s="145"/>
      <c r="AP118" s="327">
        <f t="shared" si="118"/>
        <v>0</v>
      </c>
      <c r="AQ118" s="145"/>
      <c r="AR118" s="327">
        <f t="shared" si="119"/>
        <v>0</v>
      </c>
      <c r="AS118" s="145"/>
      <c r="AT118" s="327">
        <f t="shared" si="120"/>
        <v>0</v>
      </c>
      <c r="AU118" s="145"/>
      <c r="AV118" s="327">
        <f t="shared" si="121"/>
        <v>0</v>
      </c>
      <c r="AW118" s="145"/>
      <c r="AX118" s="327">
        <f t="shared" si="122"/>
        <v>0</v>
      </c>
      <c r="AY118" s="145"/>
      <c r="AZ118" s="327">
        <f t="shared" si="123"/>
        <v>0</v>
      </c>
      <c r="BA118" s="145"/>
      <c r="BB118" s="327">
        <f t="shared" si="124"/>
        <v>0</v>
      </c>
      <c r="BC118" s="145"/>
      <c r="BD118" s="327">
        <f t="shared" si="125"/>
        <v>0</v>
      </c>
      <c r="BE118" s="145"/>
      <c r="BF118" s="327">
        <f t="shared" si="126"/>
        <v>0</v>
      </c>
      <c r="BG118" s="145"/>
      <c r="BH118" s="327">
        <f t="shared" si="127"/>
        <v>0</v>
      </c>
      <c r="BI118" s="145"/>
      <c r="BJ118" s="327">
        <f t="shared" si="128"/>
        <v>0</v>
      </c>
      <c r="BK118" s="144">
        <f t="shared" si="139"/>
        <v>1</v>
      </c>
      <c r="BL118" s="327">
        <f t="shared" si="135"/>
        <v>0</v>
      </c>
      <c r="BM118" s="234">
        <f t="shared" si="140"/>
        <v>1</v>
      </c>
      <c r="BN118" s="327">
        <f t="shared" si="141"/>
        <v>0</v>
      </c>
    </row>
    <row r="119" spans="1:66" hidden="1">
      <c r="A119" s="90"/>
      <c r="B119" s="416"/>
      <c r="C119" s="145"/>
      <c r="D119" s="327">
        <f t="shared" si="136"/>
        <v>0</v>
      </c>
      <c r="E119" s="145"/>
      <c r="F119" s="327">
        <f t="shared" si="134"/>
        <v>0</v>
      </c>
      <c r="G119" s="145"/>
      <c r="H119" s="327">
        <f t="shared" si="101"/>
        <v>0</v>
      </c>
      <c r="I119" s="145"/>
      <c r="J119" s="327">
        <f t="shared" si="102"/>
        <v>0</v>
      </c>
      <c r="K119" s="145"/>
      <c r="L119" s="327">
        <f t="shared" si="137"/>
        <v>0</v>
      </c>
      <c r="M119" s="145"/>
      <c r="N119" s="327">
        <f t="shared" si="138"/>
        <v>0</v>
      </c>
      <c r="O119" s="145"/>
      <c r="P119" s="327">
        <f t="shared" si="105"/>
        <v>0</v>
      </c>
      <c r="Q119" s="145"/>
      <c r="R119" s="327">
        <f t="shared" si="106"/>
        <v>0</v>
      </c>
      <c r="S119" s="145"/>
      <c r="T119" s="327">
        <f t="shared" si="107"/>
        <v>0</v>
      </c>
      <c r="U119" s="145"/>
      <c r="V119" s="327">
        <f t="shared" si="108"/>
        <v>0</v>
      </c>
      <c r="W119" s="145"/>
      <c r="X119" s="327">
        <f t="shared" si="109"/>
        <v>0</v>
      </c>
      <c r="Y119" s="145"/>
      <c r="Z119" s="327">
        <f t="shared" si="110"/>
        <v>0</v>
      </c>
      <c r="AA119" s="145"/>
      <c r="AB119" s="327">
        <f t="shared" si="111"/>
        <v>0</v>
      </c>
      <c r="AC119" s="145"/>
      <c r="AD119" s="327">
        <f t="shared" si="112"/>
        <v>0</v>
      </c>
      <c r="AE119" s="145"/>
      <c r="AF119" s="327">
        <f t="shared" si="113"/>
        <v>0</v>
      </c>
      <c r="AG119" s="145"/>
      <c r="AH119" s="327">
        <f t="shared" si="114"/>
        <v>0</v>
      </c>
      <c r="AI119" s="145"/>
      <c r="AJ119" s="327">
        <f t="shared" si="115"/>
        <v>0</v>
      </c>
      <c r="AK119" s="145"/>
      <c r="AL119" s="327">
        <f t="shared" si="116"/>
        <v>0</v>
      </c>
      <c r="AM119" s="145"/>
      <c r="AN119" s="327">
        <f t="shared" si="117"/>
        <v>0</v>
      </c>
      <c r="AO119" s="145"/>
      <c r="AP119" s="327">
        <f t="shared" si="118"/>
        <v>0</v>
      </c>
      <c r="AQ119" s="145"/>
      <c r="AR119" s="327">
        <f t="shared" si="119"/>
        <v>0</v>
      </c>
      <c r="AS119" s="145"/>
      <c r="AT119" s="327">
        <f t="shared" si="120"/>
        <v>0</v>
      </c>
      <c r="AU119" s="145"/>
      <c r="AV119" s="327">
        <f t="shared" si="121"/>
        <v>0</v>
      </c>
      <c r="AW119" s="145"/>
      <c r="AX119" s="327">
        <f t="shared" si="122"/>
        <v>0</v>
      </c>
      <c r="AY119" s="145"/>
      <c r="AZ119" s="327">
        <f t="shared" si="123"/>
        <v>0</v>
      </c>
      <c r="BA119" s="145"/>
      <c r="BB119" s="327">
        <f t="shared" si="124"/>
        <v>0</v>
      </c>
      <c r="BC119" s="145"/>
      <c r="BD119" s="327">
        <f t="shared" si="125"/>
        <v>0</v>
      </c>
      <c r="BE119" s="145"/>
      <c r="BF119" s="327">
        <f t="shared" si="126"/>
        <v>0</v>
      </c>
      <c r="BG119" s="145"/>
      <c r="BH119" s="327">
        <f t="shared" si="127"/>
        <v>0</v>
      </c>
      <c r="BI119" s="145"/>
      <c r="BJ119" s="327">
        <f t="shared" si="128"/>
        <v>0</v>
      </c>
      <c r="BK119" s="144">
        <f t="shared" si="139"/>
        <v>1</v>
      </c>
      <c r="BL119" s="327">
        <f t="shared" si="135"/>
        <v>0</v>
      </c>
      <c r="BM119" s="234">
        <f t="shared" si="140"/>
        <v>1</v>
      </c>
      <c r="BN119" s="327">
        <f t="shared" si="141"/>
        <v>0</v>
      </c>
    </row>
    <row r="120" spans="1:66" hidden="1">
      <c r="A120" s="90"/>
      <c r="B120" s="416"/>
      <c r="C120" s="145"/>
      <c r="D120" s="327">
        <f t="shared" si="136"/>
        <v>0</v>
      </c>
      <c r="E120" s="145"/>
      <c r="F120" s="327">
        <f t="shared" si="134"/>
        <v>0</v>
      </c>
      <c r="G120" s="145"/>
      <c r="H120" s="327">
        <f t="shared" ref="H120:H123" si="142">$B120*G120</f>
        <v>0</v>
      </c>
      <c r="I120" s="145"/>
      <c r="J120" s="327">
        <f t="shared" ref="J120:J123" si="143">$B120*I120</f>
        <v>0</v>
      </c>
      <c r="K120" s="145"/>
      <c r="L120" s="327">
        <f t="shared" ref="L120:L123" si="144">$B120*K120</f>
        <v>0</v>
      </c>
      <c r="M120" s="145"/>
      <c r="N120" s="327">
        <f t="shared" ref="N120:N123" si="145">$B120*M120</f>
        <v>0</v>
      </c>
      <c r="O120" s="145"/>
      <c r="P120" s="327">
        <f t="shared" ref="P120:P123" si="146">$B120*O120</f>
        <v>0</v>
      </c>
      <c r="Q120" s="145"/>
      <c r="R120" s="327">
        <f t="shared" ref="R120:R123" si="147">$B120*Q120</f>
        <v>0</v>
      </c>
      <c r="S120" s="145"/>
      <c r="T120" s="327">
        <f t="shared" ref="T120:T123" si="148">$B120*S120</f>
        <v>0</v>
      </c>
      <c r="U120" s="145"/>
      <c r="V120" s="327">
        <f t="shared" ref="V120:V123" si="149">$B120*U120</f>
        <v>0</v>
      </c>
      <c r="W120" s="145"/>
      <c r="X120" s="327">
        <f t="shared" ref="X120:X123" si="150">$B120*W120</f>
        <v>0</v>
      </c>
      <c r="Y120" s="145"/>
      <c r="Z120" s="327">
        <f t="shared" ref="Z120:Z123" si="151">$B120*Y120</f>
        <v>0</v>
      </c>
      <c r="AA120" s="145"/>
      <c r="AB120" s="327">
        <f t="shared" ref="AB120:AB123" si="152">$B120*AA120</f>
        <v>0</v>
      </c>
      <c r="AC120" s="145"/>
      <c r="AD120" s="327">
        <f t="shared" ref="AD120:AD123" si="153">$B120*AC120</f>
        <v>0</v>
      </c>
      <c r="AE120" s="145"/>
      <c r="AF120" s="327">
        <f t="shared" ref="AF120:AF123" si="154">$B120*AE120</f>
        <v>0</v>
      </c>
      <c r="AG120" s="145"/>
      <c r="AH120" s="327">
        <f t="shared" ref="AH120:AH123" si="155">$B120*AG120</f>
        <v>0</v>
      </c>
      <c r="AI120" s="145"/>
      <c r="AJ120" s="327">
        <f t="shared" ref="AJ120:AJ123" si="156">$B120*AI120</f>
        <v>0</v>
      </c>
      <c r="AK120" s="145"/>
      <c r="AL120" s="327">
        <f t="shared" ref="AL120:AL123" si="157">$B120*AK120</f>
        <v>0</v>
      </c>
      <c r="AM120" s="145"/>
      <c r="AN120" s="327">
        <f t="shared" ref="AN120:AN123" si="158">$B120*AM120</f>
        <v>0</v>
      </c>
      <c r="AO120" s="145"/>
      <c r="AP120" s="327">
        <f t="shared" ref="AP120:AP123" si="159">$B120*AO120</f>
        <v>0</v>
      </c>
      <c r="AQ120" s="145"/>
      <c r="AR120" s="327">
        <f t="shared" ref="AR120:AR123" si="160">$B120*AQ120</f>
        <v>0</v>
      </c>
      <c r="AS120" s="145"/>
      <c r="AT120" s="327">
        <f t="shared" ref="AT120:AT123" si="161">$B120*AS120</f>
        <v>0</v>
      </c>
      <c r="AU120" s="145"/>
      <c r="AV120" s="327">
        <f t="shared" ref="AV120:AV123" si="162">$B120*AU120</f>
        <v>0</v>
      </c>
      <c r="AW120" s="145"/>
      <c r="AX120" s="327">
        <f t="shared" ref="AX120:AX123" si="163">$B120*AW120</f>
        <v>0</v>
      </c>
      <c r="AY120" s="145"/>
      <c r="AZ120" s="327">
        <f t="shared" ref="AZ120:AZ123" si="164">$B120*AY120</f>
        <v>0</v>
      </c>
      <c r="BA120" s="145"/>
      <c r="BB120" s="327">
        <f t="shared" ref="BB120:BB123" si="165">$B120*BA120</f>
        <v>0</v>
      </c>
      <c r="BC120" s="145"/>
      <c r="BD120" s="327">
        <f t="shared" ref="BD120:BD123" si="166">$B120*BC120</f>
        <v>0</v>
      </c>
      <c r="BE120" s="145"/>
      <c r="BF120" s="327">
        <f t="shared" ref="BF120:BF123" si="167">$B120*BE120</f>
        <v>0</v>
      </c>
      <c r="BG120" s="145"/>
      <c r="BH120" s="327">
        <f t="shared" ref="BH120:BH123" si="168">$B120*BG120</f>
        <v>0</v>
      </c>
      <c r="BI120" s="145"/>
      <c r="BJ120" s="327">
        <f t="shared" ref="BJ120:BJ123" si="169">$B120*BI120</f>
        <v>0</v>
      </c>
      <c r="BK120" s="144">
        <f t="shared" si="139"/>
        <v>1</v>
      </c>
      <c r="BL120" s="327">
        <f t="shared" si="135"/>
        <v>0</v>
      </c>
      <c r="BM120" s="234">
        <f t="shared" si="140"/>
        <v>1</v>
      </c>
      <c r="BN120" s="327">
        <f t="shared" si="141"/>
        <v>0</v>
      </c>
    </row>
    <row r="121" spans="1:66" hidden="1">
      <c r="A121" s="90"/>
      <c r="B121" s="416"/>
      <c r="C121" s="145"/>
      <c r="D121" s="327">
        <f t="shared" si="136"/>
        <v>0</v>
      </c>
      <c r="E121" s="145"/>
      <c r="F121" s="327">
        <f t="shared" si="134"/>
        <v>0</v>
      </c>
      <c r="G121" s="145"/>
      <c r="H121" s="327">
        <f t="shared" si="142"/>
        <v>0</v>
      </c>
      <c r="I121" s="145"/>
      <c r="J121" s="327">
        <f t="shared" si="143"/>
        <v>0</v>
      </c>
      <c r="K121" s="145"/>
      <c r="L121" s="327">
        <f t="shared" si="144"/>
        <v>0</v>
      </c>
      <c r="M121" s="145"/>
      <c r="N121" s="327">
        <f t="shared" si="145"/>
        <v>0</v>
      </c>
      <c r="O121" s="145"/>
      <c r="P121" s="327">
        <f t="shared" si="146"/>
        <v>0</v>
      </c>
      <c r="Q121" s="145"/>
      <c r="R121" s="327">
        <f t="shared" si="147"/>
        <v>0</v>
      </c>
      <c r="S121" s="145"/>
      <c r="T121" s="327">
        <f t="shared" si="148"/>
        <v>0</v>
      </c>
      <c r="U121" s="145"/>
      <c r="V121" s="327">
        <f t="shared" si="149"/>
        <v>0</v>
      </c>
      <c r="W121" s="145"/>
      <c r="X121" s="327">
        <f t="shared" si="150"/>
        <v>0</v>
      </c>
      <c r="Y121" s="145"/>
      <c r="Z121" s="327">
        <f t="shared" si="151"/>
        <v>0</v>
      </c>
      <c r="AA121" s="145"/>
      <c r="AB121" s="327">
        <f t="shared" si="152"/>
        <v>0</v>
      </c>
      <c r="AC121" s="145"/>
      <c r="AD121" s="327">
        <f t="shared" si="153"/>
        <v>0</v>
      </c>
      <c r="AE121" s="145"/>
      <c r="AF121" s="327">
        <f t="shared" si="154"/>
        <v>0</v>
      </c>
      <c r="AG121" s="145"/>
      <c r="AH121" s="327">
        <f t="shared" si="155"/>
        <v>0</v>
      </c>
      <c r="AI121" s="145"/>
      <c r="AJ121" s="327">
        <f t="shared" si="156"/>
        <v>0</v>
      </c>
      <c r="AK121" s="145"/>
      <c r="AL121" s="327">
        <f t="shared" si="157"/>
        <v>0</v>
      </c>
      <c r="AM121" s="145"/>
      <c r="AN121" s="327">
        <f t="shared" si="158"/>
        <v>0</v>
      </c>
      <c r="AO121" s="145"/>
      <c r="AP121" s="327">
        <f t="shared" si="159"/>
        <v>0</v>
      </c>
      <c r="AQ121" s="145"/>
      <c r="AR121" s="327">
        <f t="shared" si="160"/>
        <v>0</v>
      </c>
      <c r="AS121" s="145"/>
      <c r="AT121" s="327">
        <f t="shared" si="161"/>
        <v>0</v>
      </c>
      <c r="AU121" s="145"/>
      <c r="AV121" s="327">
        <f t="shared" si="162"/>
        <v>0</v>
      </c>
      <c r="AW121" s="145"/>
      <c r="AX121" s="327">
        <f t="shared" si="163"/>
        <v>0</v>
      </c>
      <c r="AY121" s="145"/>
      <c r="AZ121" s="327">
        <f t="shared" si="164"/>
        <v>0</v>
      </c>
      <c r="BA121" s="145"/>
      <c r="BB121" s="327">
        <f t="shared" si="165"/>
        <v>0</v>
      </c>
      <c r="BC121" s="145"/>
      <c r="BD121" s="327">
        <f t="shared" si="166"/>
        <v>0</v>
      </c>
      <c r="BE121" s="145"/>
      <c r="BF121" s="327">
        <f t="shared" si="167"/>
        <v>0</v>
      </c>
      <c r="BG121" s="145"/>
      <c r="BH121" s="327">
        <f t="shared" si="168"/>
        <v>0</v>
      </c>
      <c r="BI121" s="145"/>
      <c r="BJ121" s="327">
        <f t="shared" si="169"/>
        <v>0</v>
      </c>
      <c r="BK121" s="144">
        <f t="shared" si="139"/>
        <v>1</v>
      </c>
      <c r="BL121" s="327">
        <f t="shared" si="135"/>
        <v>0</v>
      </c>
      <c r="BM121" s="234">
        <f t="shared" si="140"/>
        <v>1</v>
      </c>
      <c r="BN121" s="327">
        <f t="shared" si="141"/>
        <v>0</v>
      </c>
    </row>
    <row r="122" spans="1:66" hidden="1">
      <c r="A122" s="90"/>
      <c r="B122" s="416"/>
      <c r="C122" s="145"/>
      <c r="D122" s="327">
        <f t="shared" si="136"/>
        <v>0</v>
      </c>
      <c r="E122" s="145"/>
      <c r="F122" s="327">
        <f t="shared" si="134"/>
        <v>0</v>
      </c>
      <c r="G122" s="145"/>
      <c r="H122" s="327">
        <f t="shared" si="142"/>
        <v>0</v>
      </c>
      <c r="I122" s="145"/>
      <c r="J122" s="327">
        <f t="shared" si="143"/>
        <v>0</v>
      </c>
      <c r="K122" s="145"/>
      <c r="L122" s="327">
        <f t="shared" si="144"/>
        <v>0</v>
      </c>
      <c r="M122" s="145"/>
      <c r="N122" s="327">
        <f t="shared" si="145"/>
        <v>0</v>
      </c>
      <c r="O122" s="145"/>
      <c r="P122" s="327">
        <f t="shared" si="146"/>
        <v>0</v>
      </c>
      <c r="Q122" s="145"/>
      <c r="R122" s="327">
        <f t="shared" si="147"/>
        <v>0</v>
      </c>
      <c r="S122" s="145"/>
      <c r="T122" s="327">
        <f t="shared" si="148"/>
        <v>0</v>
      </c>
      <c r="U122" s="145"/>
      <c r="V122" s="327">
        <f t="shared" si="149"/>
        <v>0</v>
      </c>
      <c r="W122" s="145"/>
      <c r="X122" s="327">
        <f t="shared" si="150"/>
        <v>0</v>
      </c>
      <c r="Y122" s="145"/>
      <c r="Z122" s="327">
        <f t="shared" si="151"/>
        <v>0</v>
      </c>
      <c r="AA122" s="145"/>
      <c r="AB122" s="327">
        <f t="shared" si="152"/>
        <v>0</v>
      </c>
      <c r="AC122" s="145"/>
      <c r="AD122" s="327">
        <f t="shared" si="153"/>
        <v>0</v>
      </c>
      <c r="AE122" s="145"/>
      <c r="AF122" s="327">
        <f t="shared" si="154"/>
        <v>0</v>
      </c>
      <c r="AG122" s="145"/>
      <c r="AH122" s="327">
        <f t="shared" si="155"/>
        <v>0</v>
      </c>
      <c r="AI122" s="145"/>
      <c r="AJ122" s="327">
        <f t="shared" si="156"/>
        <v>0</v>
      </c>
      <c r="AK122" s="145"/>
      <c r="AL122" s="327">
        <f t="shared" si="157"/>
        <v>0</v>
      </c>
      <c r="AM122" s="145"/>
      <c r="AN122" s="327">
        <f t="shared" si="158"/>
        <v>0</v>
      </c>
      <c r="AO122" s="145"/>
      <c r="AP122" s="327">
        <f t="shared" si="159"/>
        <v>0</v>
      </c>
      <c r="AQ122" s="145"/>
      <c r="AR122" s="327">
        <f t="shared" si="160"/>
        <v>0</v>
      </c>
      <c r="AS122" s="145"/>
      <c r="AT122" s="327">
        <f t="shared" si="161"/>
        <v>0</v>
      </c>
      <c r="AU122" s="145"/>
      <c r="AV122" s="327">
        <f t="shared" si="162"/>
        <v>0</v>
      </c>
      <c r="AW122" s="145"/>
      <c r="AX122" s="327">
        <f t="shared" si="163"/>
        <v>0</v>
      </c>
      <c r="AY122" s="145"/>
      <c r="AZ122" s="327">
        <f t="shared" si="164"/>
        <v>0</v>
      </c>
      <c r="BA122" s="145"/>
      <c r="BB122" s="327">
        <f t="shared" si="165"/>
        <v>0</v>
      </c>
      <c r="BC122" s="145"/>
      <c r="BD122" s="327">
        <f t="shared" si="166"/>
        <v>0</v>
      </c>
      <c r="BE122" s="145"/>
      <c r="BF122" s="327">
        <f t="shared" si="167"/>
        <v>0</v>
      </c>
      <c r="BG122" s="145"/>
      <c r="BH122" s="327">
        <f t="shared" si="168"/>
        <v>0</v>
      </c>
      <c r="BI122" s="145"/>
      <c r="BJ122" s="327">
        <f t="shared" si="169"/>
        <v>0</v>
      </c>
      <c r="BK122" s="144">
        <f t="shared" si="139"/>
        <v>1</v>
      </c>
      <c r="BL122" s="327">
        <f t="shared" si="135"/>
        <v>0</v>
      </c>
      <c r="BM122" s="234">
        <f t="shared" si="140"/>
        <v>1</v>
      </c>
      <c r="BN122" s="327">
        <f t="shared" si="141"/>
        <v>0</v>
      </c>
    </row>
    <row r="123" spans="1:66" hidden="1">
      <c r="A123" s="90"/>
      <c r="B123" s="416"/>
      <c r="C123" s="145"/>
      <c r="D123" s="327">
        <f t="shared" si="136"/>
        <v>0</v>
      </c>
      <c r="E123" s="145"/>
      <c r="F123" s="327">
        <f t="shared" si="134"/>
        <v>0</v>
      </c>
      <c r="G123" s="145"/>
      <c r="H123" s="327">
        <f t="shared" si="142"/>
        <v>0</v>
      </c>
      <c r="I123" s="145"/>
      <c r="J123" s="327">
        <f t="shared" si="143"/>
        <v>0</v>
      </c>
      <c r="K123" s="145"/>
      <c r="L123" s="327">
        <f t="shared" si="144"/>
        <v>0</v>
      </c>
      <c r="M123" s="145"/>
      <c r="N123" s="327">
        <f t="shared" si="145"/>
        <v>0</v>
      </c>
      <c r="O123" s="145"/>
      <c r="P123" s="327">
        <f t="shared" si="146"/>
        <v>0</v>
      </c>
      <c r="Q123" s="145"/>
      <c r="R123" s="327">
        <f t="shared" si="147"/>
        <v>0</v>
      </c>
      <c r="S123" s="145"/>
      <c r="T123" s="327">
        <f t="shared" si="148"/>
        <v>0</v>
      </c>
      <c r="U123" s="145"/>
      <c r="V123" s="327">
        <f t="shared" si="149"/>
        <v>0</v>
      </c>
      <c r="W123" s="145"/>
      <c r="X123" s="327">
        <f t="shared" si="150"/>
        <v>0</v>
      </c>
      <c r="Y123" s="145"/>
      <c r="Z123" s="327">
        <f t="shared" si="151"/>
        <v>0</v>
      </c>
      <c r="AA123" s="145"/>
      <c r="AB123" s="327">
        <f t="shared" si="152"/>
        <v>0</v>
      </c>
      <c r="AC123" s="145"/>
      <c r="AD123" s="327">
        <f t="shared" si="153"/>
        <v>0</v>
      </c>
      <c r="AE123" s="145"/>
      <c r="AF123" s="327">
        <f t="shared" si="154"/>
        <v>0</v>
      </c>
      <c r="AG123" s="145"/>
      <c r="AH123" s="327">
        <f t="shared" si="155"/>
        <v>0</v>
      </c>
      <c r="AI123" s="145"/>
      <c r="AJ123" s="327">
        <f t="shared" si="156"/>
        <v>0</v>
      </c>
      <c r="AK123" s="145"/>
      <c r="AL123" s="327">
        <f t="shared" si="157"/>
        <v>0</v>
      </c>
      <c r="AM123" s="145"/>
      <c r="AN123" s="327">
        <f t="shared" si="158"/>
        <v>0</v>
      </c>
      <c r="AO123" s="145"/>
      <c r="AP123" s="327">
        <f t="shared" si="159"/>
        <v>0</v>
      </c>
      <c r="AQ123" s="145"/>
      <c r="AR123" s="327">
        <f t="shared" si="160"/>
        <v>0</v>
      </c>
      <c r="AS123" s="145"/>
      <c r="AT123" s="327">
        <f t="shared" si="161"/>
        <v>0</v>
      </c>
      <c r="AU123" s="145"/>
      <c r="AV123" s="327">
        <f t="shared" si="162"/>
        <v>0</v>
      </c>
      <c r="AW123" s="145"/>
      <c r="AX123" s="327">
        <f t="shared" si="163"/>
        <v>0</v>
      </c>
      <c r="AY123" s="145"/>
      <c r="AZ123" s="327">
        <f t="shared" si="164"/>
        <v>0</v>
      </c>
      <c r="BA123" s="145"/>
      <c r="BB123" s="327">
        <f t="shared" si="165"/>
        <v>0</v>
      </c>
      <c r="BC123" s="145"/>
      <c r="BD123" s="327">
        <f t="shared" si="166"/>
        <v>0</v>
      </c>
      <c r="BE123" s="145"/>
      <c r="BF123" s="327">
        <f t="shared" si="167"/>
        <v>0</v>
      </c>
      <c r="BG123" s="145"/>
      <c r="BH123" s="327">
        <f t="shared" si="168"/>
        <v>0</v>
      </c>
      <c r="BI123" s="145"/>
      <c r="BJ123" s="327">
        <f t="shared" si="169"/>
        <v>0</v>
      </c>
      <c r="BK123" s="144">
        <f t="shared" si="139"/>
        <v>1</v>
      </c>
      <c r="BL123" s="327">
        <f t="shared" si="135"/>
        <v>0</v>
      </c>
      <c r="BM123" s="234">
        <f t="shared" si="140"/>
        <v>1</v>
      </c>
      <c r="BN123" s="327">
        <f t="shared" si="141"/>
        <v>0</v>
      </c>
    </row>
    <row r="124" spans="1:66">
      <c r="B124" s="409"/>
      <c r="C124" s="14"/>
      <c r="D124" s="417"/>
      <c r="E124" s="14"/>
      <c r="F124" s="417"/>
      <c r="G124" s="14"/>
      <c r="H124" s="417"/>
      <c r="I124" s="14"/>
      <c r="J124" s="417"/>
      <c r="K124" s="14"/>
      <c r="L124" s="417"/>
      <c r="M124" s="14"/>
      <c r="N124" s="417"/>
      <c r="O124" s="14"/>
      <c r="P124" s="417"/>
      <c r="Q124" s="14"/>
      <c r="R124" s="417"/>
      <c r="S124" s="14"/>
      <c r="T124" s="417"/>
      <c r="U124" s="14"/>
      <c r="V124" s="417"/>
      <c r="W124" s="14"/>
      <c r="X124" s="417"/>
      <c r="Y124" s="14"/>
      <c r="Z124" s="417"/>
      <c r="AA124" s="14"/>
      <c r="AB124" s="417"/>
      <c r="AC124" s="14"/>
      <c r="AD124" s="417"/>
      <c r="AE124" s="14"/>
      <c r="AF124" s="417"/>
      <c r="AG124" s="14"/>
      <c r="AH124" s="417"/>
      <c r="AI124" s="14"/>
      <c r="AJ124" s="417"/>
      <c r="AK124" s="14"/>
      <c r="AL124" s="417"/>
      <c r="AM124" s="14"/>
      <c r="AN124" s="417"/>
      <c r="AO124" s="14"/>
      <c r="AP124" s="417"/>
      <c r="AQ124" s="14"/>
      <c r="AR124" s="417"/>
      <c r="AS124" s="14"/>
      <c r="AT124" s="417"/>
      <c r="AU124" s="14"/>
      <c r="AV124" s="417"/>
      <c r="AW124" s="14"/>
      <c r="AX124" s="417"/>
      <c r="AY124" s="14"/>
      <c r="AZ124" s="417"/>
      <c r="BA124" s="14"/>
      <c r="BB124" s="417"/>
      <c r="BC124" s="14"/>
      <c r="BD124" s="417"/>
      <c r="BE124" s="14"/>
      <c r="BF124" s="417"/>
      <c r="BG124" s="14"/>
      <c r="BH124" s="417"/>
      <c r="BI124" s="14"/>
      <c r="BJ124" s="417"/>
      <c r="BK124" s="321"/>
      <c r="BL124" s="417"/>
      <c r="BM124" s="321"/>
      <c r="BN124" s="417"/>
    </row>
    <row r="125" spans="1:66" ht="28.2" thickBot="1">
      <c r="A125" s="418" t="s">
        <v>211</v>
      </c>
      <c r="B125" s="419">
        <f>SUM(B56:B123)</f>
        <v>0</v>
      </c>
      <c r="C125" s="354" t="e">
        <f>D125/$BN$125</f>
        <v>#DIV/0!</v>
      </c>
      <c r="D125" s="419">
        <f>SUM(D56:D123)</f>
        <v>0</v>
      </c>
      <c r="E125" s="354" t="e">
        <f>F125/$BN$125</f>
        <v>#DIV/0!</v>
      </c>
      <c r="F125" s="419">
        <f>SUM(F56:F123)</f>
        <v>0</v>
      </c>
      <c r="G125" s="354" t="e">
        <f>H125/$BN$125</f>
        <v>#DIV/0!</v>
      </c>
      <c r="H125" s="419">
        <f>SUM(H56:H123)</f>
        <v>0</v>
      </c>
      <c r="I125" s="354" t="e">
        <f>J125/$BN$125</f>
        <v>#DIV/0!</v>
      </c>
      <c r="J125" s="419">
        <f>SUM(J56:J123)</f>
        <v>0</v>
      </c>
      <c r="K125" s="354" t="e">
        <f>L125/$BN$125</f>
        <v>#DIV/0!</v>
      </c>
      <c r="L125" s="419">
        <f>SUM(L56:L123)</f>
        <v>0</v>
      </c>
      <c r="M125" s="354" t="e">
        <f>N125/$BN$125</f>
        <v>#DIV/0!</v>
      </c>
      <c r="N125" s="419">
        <f>SUM(N56:N123)</f>
        <v>0</v>
      </c>
      <c r="O125" s="354" t="e">
        <f>P125/$BN$125</f>
        <v>#DIV/0!</v>
      </c>
      <c r="P125" s="419">
        <f>SUM(P56:P123)</f>
        <v>0</v>
      </c>
      <c r="Q125" s="354" t="e">
        <f>R125/$BN$125</f>
        <v>#DIV/0!</v>
      </c>
      <c r="R125" s="419">
        <f>SUM(R56:R123)</f>
        <v>0</v>
      </c>
      <c r="S125" s="354" t="e">
        <f>T125/$BN$125</f>
        <v>#DIV/0!</v>
      </c>
      <c r="T125" s="419">
        <f>SUM(T56:T123)</f>
        <v>0</v>
      </c>
      <c r="U125" s="354" t="e">
        <f>V125/$BN$125</f>
        <v>#DIV/0!</v>
      </c>
      <c r="V125" s="419">
        <f>SUM(V56:V123)</f>
        <v>0</v>
      </c>
      <c r="W125" s="354" t="e">
        <f>X125/$BN$125</f>
        <v>#DIV/0!</v>
      </c>
      <c r="X125" s="419">
        <f>SUM(X56:X123)</f>
        <v>0</v>
      </c>
      <c r="Y125" s="354" t="e">
        <f>Z125/$BN$125</f>
        <v>#DIV/0!</v>
      </c>
      <c r="Z125" s="419">
        <f>SUM(Z56:Z123)</f>
        <v>0</v>
      </c>
      <c r="AA125" s="354" t="e">
        <f>AB125/$BN$125</f>
        <v>#DIV/0!</v>
      </c>
      <c r="AB125" s="419">
        <f>SUM(AB56:AB123)</f>
        <v>0</v>
      </c>
      <c r="AC125" s="354" t="e">
        <f>AD125/$BN$125</f>
        <v>#DIV/0!</v>
      </c>
      <c r="AD125" s="419">
        <f>SUM(AD56:AD123)</f>
        <v>0</v>
      </c>
      <c r="AE125" s="354" t="e">
        <f>AF125/$BN$125</f>
        <v>#DIV/0!</v>
      </c>
      <c r="AF125" s="419">
        <f>SUM(AF56:AF123)</f>
        <v>0</v>
      </c>
      <c r="AG125" s="354" t="e">
        <f>AH125/$BN$125</f>
        <v>#DIV/0!</v>
      </c>
      <c r="AH125" s="419">
        <f>SUM(AH56:AH123)</f>
        <v>0</v>
      </c>
      <c r="AI125" s="354" t="e">
        <f>AJ125/$BN$125</f>
        <v>#DIV/0!</v>
      </c>
      <c r="AJ125" s="419">
        <f>SUM(AJ56:AJ123)</f>
        <v>0</v>
      </c>
      <c r="AK125" s="354" t="e">
        <f>AL125/$BN$125</f>
        <v>#DIV/0!</v>
      </c>
      <c r="AL125" s="419">
        <f>SUM(AL56:AL123)</f>
        <v>0</v>
      </c>
      <c r="AM125" s="354" t="e">
        <f>AN125/$BN$125</f>
        <v>#DIV/0!</v>
      </c>
      <c r="AN125" s="419">
        <f>SUM(AN56:AN123)</f>
        <v>0</v>
      </c>
      <c r="AO125" s="354" t="e">
        <f>AP125/$BN$125</f>
        <v>#DIV/0!</v>
      </c>
      <c r="AP125" s="419">
        <f>SUM(AP56:AP123)</f>
        <v>0</v>
      </c>
      <c r="AQ125" s="354" t="e">
        <f>AR125/$BN$125</f>
        <v>#DIV/0!</v>
      </c>
      <c r="AR125" s="419">
        <f>SUM(AR56:AR123)</f>
        <v>0</v>
      </c>
      <c r="AS125" s="354" t="e">
        <f>AT125/$BN$125</f>
        <v>#DIV/0!</v>
      </c>
      <c r="AT125" s="419">
        <f>SUM(AT56:AT123)</f>
        <v>0</v>
      </c>
      <c r="AU125" s="354" t="e">
        <f>AV125/$BN$125</f>
        <v>#DIV/0!</v>
      </c>
      <c r="AV125" s="419">
        <f>SUM(AV56:AV123)</f>
        <v>0</v>
      </c>
      <c r="AW125" s="354" t="e">
        <f>AX125/$BN$125</f>
        <v>#DIV/0!</v>
      </c>
      <c r="AX125" s="419">
        <f>SUM(AX56:AX123)</f>
        <v>0</v>
      </c>
      <c r="AY125" s="354" t="e">
        <f>AZ125/$BN$125</f>
        <v>#DIV/0!</v>
      </c>
      <c r="AZ125" s="420">
        <f>SUM(AZ56:AZ123)</f>
        <v>0</v>
      </c>
      <c r="BA125" s="354" t="e">
        <f>BB125/$BN$125</f>
        <v>#DIV/0!</v>
      </c>
      <c r="BB125" s="419">
        <f>SUM(BB56:BB123)</f>
        <v>0</v>
      </c>
      <c r="BC125" s="354" t="e">
        <f>BD125/$BN$125</f>
        <v>#DIV/0!</v>
      </c>
      <c r="BD125" s="419">
        <f>SUM(BD56:BD123)</f>
        <v>0</v>
      </c>
      <c r="BE125" s="354" t="e">
        <f>BF125/$BN$125</f>
        <v>#DIV/0!</v>
      </c>
      <c r="BF125" s="419">
        <f>SUM(BF56:BF123)</f>
        <v>0</v>
      </c>
      <c r="BG125" s="354" t="e">
        <f>BH125/$BN$125</f>
        <v>#DIV/0!</v>
      </c>
      <c r="BH125" s="419">
        <f>SUM(BH56:BH123)</f>
        <v>0</v>
      </c>
      <c r="BI125" s="354" t="e">
        <f>BJ125/$BN$125</f>
        <v>#DIV/0!</v>
      </c>
      <c r="BJ125" s="419">
        <f>SUM(BJ56:BJ123)</f>
        <v>0</v>
      </c>
      <c r="BK125" s="354" t="e">
        <f>BL125/$BN$125</f>
        <v>#DIV/0!</v>
      </c>
      <c r="BL125" s="419">
        <f>SUM(BL56:BL123)</f>
        <v>0</v>
      </c>
      <c r="BM125" s="354" t="e">
        <f>BN125/$BN$125</f>
        <v>#DIV/0!</v>
      </c>
      <c r="BN125" s="419">
        <f>SUM(BN56:BN123)</f>
        <v>0</v>
      </c>
    </row>
    <row r="126" spans="1:66" ht="14.4" thickTop="1"/>
    <row r="127" spans="1:66" ht="14.4">
      <c r="BK127" s="353" t="s">
        <v>229</v>
      </c>
      <c r="BL127" s="322"/>
      <c r="BM127" s="315"/>
      <c r="BN127" s="337">
        <f>SUM(BJ125,BH125,BF125,BD125,BB125,AZ125,AX125,AV125,AT125,AR125,AP125,AN125,AL125,AJ125,AH125,AF125,AD125,AB125,Z125,X125,V125,T125,R125,P125,N125,L125,J125,H125,F125,D125)</f>
        <v>0</v>
      </c>
    </row>
    <row r="128" spans="1:66" ht="14.4">
      <c r="BK128" s="353" t="s">
        <v>232</v>
      </c>
      <c r="BL128" s="323"/>
      <c r="BM128" s="315"/>
      <c r="BN128" s="323">
        <f>BL125</f>
        <v>0</v>
      </c>
    </row>
    <row r="129" spans="1:79" ht="18">
      <c r="A129" s="355" t="s">
        <v>223</v>
      </c>
      <c r="B129" s="11"/>
      <c r="C129" s="11"/>
      <c r="D129" s="8"/>
      <c r="E129" s="11"/>
      <c r="F129" s="11"/>
      <c r="G129" s="313" t="e">
        <f>ABS(RIGHT('Rate Application'!L130,4))</f>
        <v>#VALUE!</v>
      </c>
      <c r="H129" s="11"/>
      <c r="I129" s="11"/>
      <c r="J129" s="11"/>
      <c r="K129" s="322"/>
      <c r="L129" s="76"/>
      <c r="M129" s="322"/>
      <c r="N129" s="76"/>
      <c r="O129" s="330"/>
      <c r="P129" s="76"/>
      <c r="Q129" s="330"/>
      <c r="R129" s="76"/>
      <c r="S129" s="330"/>
      <c r="T129" s="76"/>
      <c r="U129" s="330"/>
      <c r="V129" s="76"/>
      <c r="W129" s="330"/>
      <c r="X129" s="76"/>
      <c r="Y129" s="330"/>
      <c r="Z129" s="76"/>
      <c r="AA129" s="330"/>
      <c r="AB129" s="76"/>
      <c r="AC129" s="330"/>
      <c r="AD129" s="76"/>
      <c r="AE129" s="330"/>
      <c r="AF129" s="76"/>
      <c r="AG129" s="330"/>
      <c r="AH129" s="76"/>
      <c r="AI129" s="330"/>
      <c r="AJ129" s="76"/>
      <c r="AK129" s="330"/>
      <c r="AL129" s="76"/>
      <c r="AM129" s="330"/>
      <c r="AN129" s="76"/>
      <c r="AO129" s="330"/>
      <c r="AP129" s="76"/>
      <c r="AQ129" s="330"/>
      <c r="AR129" s="76"/>
      <c r="AS129" s="330"/>
      <c r="AT129" s="76"/>
      <c r="AU129" s="330"/>
      <c r="AV129" s="76"/>
      <c r="AW129" s="330"/>
      <c r="AX129" s="76"/>
      <c r="AY129" s="330"/>
      <c r="AZ129" s="76"/>
      <c r="BA129" s="330"/>
      <c r="BB129" s="76"/>
      <c r="BC129" s="330"/>
      <c r="BD129" s="76"/>
      <c r="BE129" s="330"/>
      <c r="BF129" s="76"/>
      <c r="BG129" s="330"/>
      <c r="BH129" s="76"/>
      <c r="BI129" s="330"/>
      <c r="BJ129" s="76"/>
      <c r="BK129" s="353" t="s">
        <v>230</v>
      </c>
      <c r="BL129" s="323"/>
      <c r="BM129" s="315"/>
      <c r="BN129" s="336">
        <f>SUM(BN127:BN128)</f>
        <v>0</v>
      </c>
      <c r="BO129" s="330"/>
      <c r="BP129" s="76"/>
      <c r="BQ129" s="330"/>
      <c r="BR129" s="314"/>
      <c r="BS129" s="322"/>
      <c r="BT129" s="314"/>
      <c r="BU129" s="322"/>
      <c r="BV129" s="314"/>
      <c r="BW129" s="322"/>
    </row>
    <row r="130" spans="1:79" ht="14.4">
      <c r="A130" s="585"/>
      <c r="B130" s="585"/>
      <c r="C130" s="585"/>
      <c r="D130" s="585"/>
      <c r="E130" s="585"/>
      <c r="F130" s="585"/>
      <c r="G130" s="585"/>
      <c r="H130" s="11"/>
      <c r="I130" s="239"/>
      <c r="J130" s="239"/>
      <c r="K130" s="323"/>
      <c r="L130" s="239"/>
      <c r="M130" s="323"/>
      <c r="N130" s="239"/>
      <c r="O130" s="323"/>
      <c r="P130" s="239"/>
      <c r="Q130" s="323"/>
      <c r="R130" s="239"/>
      <c r="S130" s="323"/>
      <c r="T130" s="239"/>
      <c r="U130" s="323"/>
      <c r="V130" s="239"/>
      <c r="W130" s="323"/>
      <c r="X130" s="239"/>
      <c r="Y130" s="323"/>
      <c r="Z130" s="239"/>
      <c r="AA130" s="323"/>
      <c r="AB130" s="239"/>
      <c r="AC130" s="323"/>
      <c r="AD130" s="239"/>
      <c r="AE130" s="323"/>
      <c r="AF130" s="239"/>
      <c r="AG130" s="323"/>
      <c r="AH130" s="239"/>
      <c r="AI130" s="323"/>
      <c r="AJ130" s="239"/>
      <c r="AK130" s="323"/>
      <c r="AL130" s="239"/>
      <c r="AM130" s="323"/>
      <c r="AN130" s="239"/>
      <c r="AO130" s="323"/>
      <c r="AP130" s="239"/>
      <c r="AQ130" s="323"/>
      <c r="AR130" s="239"/>
      <c r="AS130" s="323"/>
      <c r="AT130" s="239"/>
      <c r="AU130" s="323"/>
      <c r="AV130" s="239"/>
      <c r="AW130" s="323"/>
      <c r="AX130" s="239"/>
      <c r="AY130" s="323"/>
      <c r="AZ130" s="239"/>
      <c r="BA130" s="323"/>
      <c r="BB130" s="239"/>
      <c r="BC130" s="323"/>
      <c r="BD130" s="239"/>
      <c r="BE130" s="323"/>
      <c r="BF130" s="239"/>
      <c r="BG130" s="323"/>
      <c r="BH130" s="239"/>
      <c r="BI130" s="323"/>
      <c r="BJ130" s="239"/>
      <c r="BK130" s="5"/>
      <c r="BM130" s="5"/>
      <c r="BO130" s="323"/>
      <c r="BP130" s="239"/>
      <c r="BQ130" s="323"/>
      <c r="BR130" s="315"/>
      <c r="BS130" s="323"/>
      <c r="BT130" s="315"/>
      <c r="BU130" s="323"/>
      <c r="BV130" s="315"/>
      <c r="BW130" s="323"/>
    </row>
    <row r="131" spans="1:79">
      <c r="A131" s="95"/>
      <c r="B131" s="20"/>
      <c r="C131" s="20"/>
      <c r="D131" s="20"/>
      <c r="E131" s="20"/>
      <c r="F131" s="20"/>
      <c r="G131" s="20"/>
      <c r="H131" s="14"/>
      <c r="I131" s="166"/>
      <c r="J131" s="166"/>
      <c r="K131" s="324"/>
      <c r="L131" s="166"/>
      <c r="M131" s="324"/>
      <c r="N131" s="166"/>
      <c r="O131" s="324"/>
      <c r="P131" s="166"/>
      <c r="Q131" s="324"/>
      <c r="R131" s="166"/>
      <c r="S131" s="324"/>
      <c r="T131" s="166"/>
      <c r="U131" s="324"/>
      <c r="V131" s="166"/>
      <c r="W131" s="324"/>
      <c r="X131" s="166"/>
      <c r="Y131" s="324"/>
      <c r="Z131" s="166"/>
      <c r="AA131" s="324"/>
      <c r="AB131" s="166"/>
      <c r="AC131" s="324"/>
      <c r="AD131" s="166"/>
      <c r="AE131" s="324"/>
      <c r="AF131" s="166"/>
      <c r="AG131" s="324"/>
      <c r="AH131" s="166"/>
      <c r="AI131" s="324"/>
      <c r="AJ131" s="166"/>
      <c r="AK131" s="324"/>
      <c r="AL131" s="166"/>
      <c r="AM131" s="324"/>
      <c r="AN131" s="166"/>
      <c r="AO131" s="324"/>
      <c r="AP131" s="166"/>
      <c r="AQ131" s="324"/>
      <c r="AR131" s="166"/>
      <c r="AS131" s="324"/>
      <c r="AT131" s="166"/>
      <c r="AU131" s="324"/>
      <c r="AV131" s="166"/>
      <c r="AW131" s="324"/>
      <c r="AX131" s="166"/>
      <c r="AY131" s="324"/>
      <c r="AZ131" s="166"/>
      <c r="BA131" s="324"/>
      <c r="BB131" s="166"/>
      <c r="BC131" s="324"/>
      <c r="BD131" s="166"/>
      <c r="BE131" s="324"/>
      <c r="BF131" s="166"/>
      <c r="BG131" s="324"/>
      <c r="BH131" s="166"/>
      <c r="BI131" s="324"/>
      <c r="BJ131" s="166"/>
      <c r="BK131" s="5"/>
      <c r="BM131" s="5"/>
      <c r="BO131" s="324"/>
      <c r="BP131" s="166"/>
      <c r="BQ131" s="324"/>
      <c r="BR131" s="316"/>
      <c r="BS131" s="323"/>
      <c r="BT131" s="315"/>
      <c r="BU131" s="323"/>
      <c r="BV131" s="315"/>
      <c r="BW131" s="323"/>
    </row>
    <row r="132" spans="1:79">
      <c r="A132" s="20"/>
      <c r="B132" s="20"/>
      <c r="C132" s="20"/>
      <c r="D132" s="20"/>
      <c r="E132" s="20"/>
      <c r="F132" s="20"/>
      <c r="G132" s="20"/>
      <c r="H132" s="14"/>
      <c r="I132" s="166"/>
      <c r="J132" s="166"/>
      <c r="K132" s="324"/>
      <c r="L132" s="166"/>
      <c r="M132" s="324"/>
      <c r="N132" s="166"/>
      <c r="O132" s="324"/>
      <c r="P132" s="166"/>
      <c r="Q132" s="324"/>
      <c r="R132" s="166"/>
      <c r="S132" s="324"/>
      <c r="T132" s="166"/>
      <c r="U132" s="324"/>
      <c r="V132" s="166"/>
      <c r="W132" s="324"/>
      <c r="X132" s="166"/>
      <c r="Y132" s="324"/>
      <c r="Z132" s="166"/>
      <c r="AA132" s="324"/>
      <c r="AB132" s="166"/>
      <c r="AC132" s="324"/>
      <c r="AD132" s="166"/>
      <c r="AE132" s="324"/>
      <c r="AF132" s="166"/>
      <c r="AG132" s="324"/>
      <c r="AH132" s="166"/>
      <c r="AI132" s="324"/>
      <c r="AJ132" s="166"/>
      <c r="AK132" s="324"/>
      <c r="AL132" s="166"/>
      <c r="AM132" s="324"/>
      <c r="AN132" s="166"/>
      <c r="AO132" s="324"/>
      <c r="AP132" s="166"/>
      <c r="AQ132" s="324"/>
      <c r="AR132" s="166"/>
      <c r="AS132" s="324"/>
      <c r="AT132" s="166"/>
      <c r="AU132" s="324"/>
      <c r="AV132" s="166"/>
      <c r="AW132" s="324"/>
      <c r="AX132" s="166"/>
      <c r="AY132" s="324"/>
      <c r="AZ132" s="166"/>
      <c r="BA132" s="324"/>
      <c r="BB132" s="166"/>
      <c r="BC132" s="324"/>
      <c r="BD132" s="166"/>
      <c r="BE132" s="324"/>
      <c r="BF132" s="166"/>
      <c r="BG132" s="324"/>
      <c r="BH132" s="166"/>
      <c r="BI132" s="324"/>
      <c r="BJ132" s="166"/>
      <c r="BK132" s="324"/>
      <c r="BL132" s="166"/>
      <c r="BM132" s="324"/>
      <c r="BN132" s="166"/>
      <c r="BO132" s="324"/>
      <c r="BP132" s="166"/>
      <c r="BQ132" s="324"/>
      <c r="BR132" s="316"/>
      <c r="BS132" s="323"/>
      <c r="BT132" s="315"/>
      <c r="BU132" s="323"/>
      <c r="BV132" s="315"/>
      <c r="BW132" s="323"/>
    </row>
    <row r="133" spans="1:79">
      <c r="A133" s="20"/>
      <c r="B133" s="20"/>
      <c r="C133" s="20"/>
      <c r="D133" s="20"/>
      <c r="E133" s="20"/>
      <c r="F133" s="20"/>
      <c r="G133" s="20"/>
      <c r="H133" s="14"/>
      <c r="I133" s="166"/>
      <c r="J133" s="166"/>
      <c r="K133" s="324"/>
      <c r="L133" s="166"/>
      <c r="M133" s="324"/>
      <c r="N133" s="166"/>
      <c r="O133" s="324"/>
      <c r="P133" s="166"/>
      <c r="Q133" s="324"/>
      <c r="R133" s="166"/>
      <c r="S133" s="324"/>
      <c r="T133" s="166"/>
      <c r="U133" s="324"/>
      <c r="V133" s="166"/>
      <c r="W133" s="324"/>
      <c r="X133" s="166"/>
      <c r="Y133" s="324"/>
      <c r="Z133" s="166"/>
      <c r="AA133" s="324"/>
      <c r="AB133" s="166"/>
      <c r="AC133" s="324"/>
      <c r="AD133" s="166"/>
      <c r="AE133" s="324"/>
      <c r="AF133" s="166"/>
      <c r="AG133" s="324"/>
      <c r="AH133" s="166"/>
      <c r="AI133" s="324"/>
      <c r="AJ133" s="166"/>
      <c r="AK133" s="324"/>
      <c r="AL133" s="166"/>
      <c r="AM133" s="324"/>
      <c r="AN133" s="166"/>
      <c r="AO133" s="324"/>
      <c r="AP133" s="166"/>
      <c r="AQ133" s="324"/>
      <c r="AR133" s="166"/>
      <c r="AS133" s="324"/>
      <c r="AT133" s="166"/>
      <c r="AU133" s="324"/>
      <c r="AV133" s="166"/>
      <c r="AW133" s="324"/>
      <c r="AX133" s="166"/>
      <c r="AY133" s="324"/>
      <c r="AZ133" s="166"/>
      <c r="BA133" s="324"/>
      <c r="BB133" s="166"/>
      <c r="BC133" s="324"/>
      <c r="BD133" s="166"/>
      <c r="BE133" s="324"/>
      <c r="BF133" s="166"/>
      <c r="BG133" s="324"/>
      <c r="BH133" s="166"/>
      <c r="BI133" s="324"/>
      <c r="BJ133" s="166"/>
      <c r="BK133" s="324"/>
      <c r="BL133" s="166"/>
      <c r="BM133" s="324"/>
      <c r="BN133" s="166"/>
      <c r="BO133" s="324"/>
      <c r="BP133" s="166"/>
      <c r="BQ133" s="324"/>
      <c r="BR133" s="316"/>
      <c r="BS133" s="323"/>
      <c r="BT133" s="315"/>
      <c r="BU133" s="323"/>
      <c r="BV133" s="315"/>
      <c r="BW133" s="323"/>
    </row>
    <row r="134" spans="1:79">
      <c r="A134" s="11"/>
      <c r="B134" s="11"/>
      <c r="C134" s="11"/>
      <c r="D134" s="11"/>
      <c r="E134" s="11"/>
      <c r="F134" s="11"/>
      <c r="G134" s="11"/>
      <c r="H134" s="14"/>
      <c r="I134" s="166"/>
      <c r="J134" s="166"/>
      <c r="K134" s="324"/>
      <c r="L134" s="166"/>
      <c r="M134" s="324"/>
      <c r="N134" s="166"/>
      <c r="O134" s="324"/>
      <c r="P134" s="166"/>
      <c r="Q134" s="324"/>
      <c r="R134" s="166"/>
      <c r="S134" s="324"/>
      <c r="T134" s="166"/>
      <c r="U134" s="324"/>
      <c r="V134" s="166"/>
      <c r="W134" s="324"/>
      <c r="X134" s="166"/>
      <c r="Y134" s="324"/>
      <c r="Z134" s="166"/>
      <c r="AA134" s="324"/>
      <c r="AB134" s="166"/>
      <c r="AC134" s="324"/>
      <c r="AD134" s="166"/>
      <c r="AE134" s="324"/>
      <c r="AF134" s="166"/>
      <c r="AG134" s="324"/>
      <c r="AH134" s="166"/>
      <c r="AI134" s="324"/>
      <c r="AJ134" s="166"/>
      <c r="AK134" s="324"/>
      <c r="AL134" s="166"/>
      <c r="AM134" s="324"/>
      <c r="AN134" s="166"/>
      <c r="AO134" s="324"/>
      <c r="AP134" s="166"/>
      <c r="AQ134" s="324"/>
      <c r="AR134" s="166"/>
      <c r="AS134" s="324"/>
      <c r="AT134" s="166"/>
      <c r="AU134" s="324"/>
      <c r="AV134" s="166"/>
      <c r="AW134" s="324"/>
      <c r="AX134" s="166"/>
      <c r="AY134" s="324"/>
      <c r="AZ134" s="166"/>
      <c r="BA134" s="324"/>
      <c r="BB134" s="166"/>
      <c r="BC134" s="324"/>
      <c r="BD134" s="166"/>
      <c r="BE134" s="324"/>
      <c r="BF134" s="166"/>
      <c r="BG134" s="324"/>
      <c r="BH134" s="166"/>
      <c r="BI134" s="324"/>
      <c r="BJ134" s="166"/>
      <c r="BK134" s="324"/>
      <c r="BL134" s="166"/>
      <c r="BM134" s="324"/>
      <c r="BN134" s="166"/>
      <c r="BO134" s="324"/>
      <c r="BP134" s="166"/>
      <c r="BQ134" s="324"/>
      <c r="BR134" s="317"/>
      <c r="BS134" s="323"/>
      <c r="BT134" s="315"/>
      <c r="BU134" s="323"/>
      <c r="BV134" s="315"/>
      <c r="BW134" s="323"/>
    </row>
    <row r="135" spans="1:79">
      <c r="A135" s="108"/>
      <c r="B135" s="96"/>
      <c r="C135" s="96"/>
      <c r="D135" s="96"/>
      <c r="E135" s="96"/>
      <c r="F135" s="96"/>
      <c r="G135" s="96"/>
      <c r="H135" s="96"/>
      <c r="I135" s="96"/>
      <c r="J135" s="577" t="str">
        <f>C53</f>
        <v>Service 1</v>
      </c>
      <c r="K135" s="578"/>
      <c r="L135" s="577" t="str">
        <f>E53</f>
        <v>Service 2</v>
      </c>
      <c r="M135" s="578"/>
      <c r="N135" s="577" t="str">
        <f>G53</f>
        <v>Service 3</v>
      </c>
      <c r="O135" s="578"/>
      <c r="P135" s="577" t="str">
        <f>I53</f>
        <v>Service 4</v>
      </c>
      <c r="Q135" s="578"/>
      <c r="R135" s="577" t="str">
        <f>K53</f>
        <v>Service 5</v>
      </c>
      <c r="S135" s="578"/>
      <c r="T135" s="577" t="str">
        <f>M53</f>
        <v>Service 6</v>
      </c>
      <c r="U135" s="578"/>
      <c r="V135" s="577" t="str">
        <f>O53</f>
        <v>Service 7</v>
      </c>
      <c r="W135" s="578"/>
      <c r="X135" s="577" t="str">
        <f>Q53</f>
        <v>Service 8</v>
      </c>
      <c r="Y135" s="578"/>
      <c r="Z135" s="577" t="str">
        <f>S53</f>
        <v>Service 9</v>
      </c>
      <c r="AA135" s="578"/>
      <c r="AB135" s="577" t="str">
        <f>U53</f>
        <v>Service 10</v>
      </c>
      <c r="AC135" s="578"/>
      <c r="AD135" s="577" t="str">
        <f>W53</f>
        <v>Service 11</v>
      </c>
      <c r="AE135" s="578"/>
      <c r="AF135" s="577" t="str">
        <f>Y53</f>
        <v>Service 12</v>
      </c>
      <c r="AG135" s="578"/>
      <c r="AH135" s="577" t="str">
        <f>AA53</f>
        <v>Service 13</v>
      </c>
      <c r="AI135" s="578"/>
      <c r="AJ135" s="577" t="str">
        <f>AC53</f>
        <v>Service 14</v>
      </c>
      <c r="AK135" s="578"/>
      <c r="AL135" s="577" t="str">
        <f>AE53</f>
        <v>Service 15</v>
      </c>
      <c r="AM135" s="578"/>
      <c r="AN135" s="577" t="str">
        <f>AG53</f>
        <v>Service 16</v>
      </c>
      <c r="AO135" s="578"/>
      <c r="AP135" s="577" t="str">
        <f>AI53</f>
        <v>Service 17</v>
      </c>
      <c r="AQ135" s="578"/>
      <c r="AR135" s="577" t="str">
        <f>AK53</f>
        <v>Service 18</v>
      </c>
      <c r="AS135" s="578"/>
      <c r="AT135" s="577" t="str">
        <f>AM53</f>
        <v>Service 19</v>
      </c>
      <c r="AU135" s="578"/>
      <c r="AV135" s="577" t="str">
        <f>AO53</f>
        <v>Service 20</v>
      </c>
      <c r="AW135" s="578"/>
      <c r="AX135" s="577" t="str">
        <f>AQ53</f>
        <v>Service 21</v>
      </c>
      <c r="AY135" s="578"/>
      <c r="AZ135" s="577" t="str">
        <f>AS53</f>
        <v>Service 22</v>
      </c>
      <c r="BA135" s="578"/>
      <c r="BB135" s="577" t="str">
        <f>AU53</f>
        <v>Service 23</v>
      </c>
      <c r="BC135" s="578"/>
      <c r="BD135" s="577" t="str">
        <f>AW53</f>
        <v>Service 24</v>
      </c>
      <c r="BE135" s="578"/>
      <c r="BF135" s="577" t="str">
        <f>AY53</f>
        <v>Service 25</v>
      </c>
      <c r="BG135" s="578"/>
      <c r="BH135" s="577" t="str">
        <f>BA53</f>
        <v>Service 26</v>
      </c>
      <c r="BI135" s="578"/>
      <c r="BJ135" s="577" t="str">
        <f>BC53</f>
        <v>Service 27</v>
      </c>
      <c r="BK135" s="578"/>
      <c r="BL135" s="577" t="str">
        <f>BE53</f>
        <v>Service 28</v>
      </c>
      <c r="BM135" s="578"/>
      <c r="BN135" s="577" t="str">
        <f>BG53</f>
        <v>Service 29</v>
      </c>
      <c r="BO135" s="578"/>
      <c r="BP135" s="577" t="str">
        <f>BI53</f>
        <v>Service 30</v>
      </c>
      <c r="BQ135" s="578"/>
      <c r="BR135" s="577" t="s">
        <v>62</v>
      </c>
      <c r="BS135" s="578"/>
      <c r="BT135" s="579" t="s">
        <v>74</v>
      </c>
      <c r="BU135" s="580"/>
      <c r="BV135" s="573" t="s">
        <v>225</v>
      </c>
      <c r="BW135" s="574"/>
    </row>
    <row r="136" spans="1:79" s="428" customFormat="1" ht="39" customHeight="1">
      <c r="A136" s="425"/>
      <c r="B136" s="426"/>
      <c r="C136" s="426"/>
      <c r="D136" s="426"/>
      <c r="E136" s="426"/>
      <c r="F136" s="426"/>
      <c r="G136" s="426"/>
      <c r="H136" s="426"/>
      <c r="I136" s="426"/>
      <c r="J136" s="571">
        <f>C54</f>
        <v>0</v>
      </c>
      <c r="K136" s="572"/>
      <c r="L136" s="563">
        <f>Information!K92</f>
        <v>0</v>
      </c>
      <c r="M136" s="564"/>
      <c r="N136" s="563">
        <f>Information!K93</f>
        <v>0</v>
      </c>
      <c r="O136" s="564"/>
      <c r="P136" s="563">
        <f>Information!K94</f>
        <v>0</v>
      </c>
      <c r="Q136" s="564"/>
      <c r="R136" s="575">
        <f>Information!K95</f>
        <v>0</v>
      </c>
      <c r="S136" s="576"/>
      <c r="T136" s="563">
        <f>Information!K96</f>
        <v>0</v>
      </c>
      <c r="U136" s="564"/>
      <c r="V136" s="563">
        <f>Information!K97</f>
        <v>0</v>
      </c>
      <c r="W136" s="564"/>
      <c r="X136" s="563">
        <f>Information!K98</f>
        <v>0</v>
      </c>
      <c r="Y136" s="564"/>
      <c r="Z136" s="563">
        <f>Information!K99</f>
        <v>0</v>
      </c>
      <c r="AA136" s="564"/>
      <c r="AB136" s="575">
        <f>Information!K100</f>
        <v>0</v>
      </c>
      <c r="AC136" s="576"/>
      <c r="AD136" s="563">
        <f>Information!K101</f>
        <v>0</v>
      </c>
      <c r="AE136" s="564"/>
      <c r="AF136" s="563">
        <f>Information!K102</f>
        <v>0</v>
      </c>
      <c r="AG136" s="564"/>
      <c r="AH136" s="563">
        <f>Information!K103</f>
        <v>0</v>
      </c>
      <c r="AI136" s="564"/>
      <c r="AJ136" s="563">
        <f>Information!K104</f>
        <v>0</v>
      </c>
      <c r="AK136" s="564"/>
      <c r="AL136" s="575">
        <f>Information!K105</f>
        <v>0</v>
      </c>
      <c r="AM136" s="576"/>
      <c r="AN136" s="563">
        <f>Information!K106</f>
        <v>0</v>
      </c>
      <c r="AO136" s="564"/>
      <c r="AP136" s="563">
        <f>Information!K107</f>
        <v>0</v>
      </c>
      <c r="AQ136" s="564"/>
      <c r="AR136" s="571">
        <f>AK54</f>
        <v>0</v>
      </c>
      <c r="AS136" s="572"/>
      <c r="AT136" s="571">
        <f>AM54</f>
        <v>0</v>
      </c>
      <c r="AU136" s="572"/>
      <c r="AV136" s="571">
        <f>AO54</f>
        <v>0</v>
      </c>
      <c r="AW136" s="572"/>
      <c r="AX136" s="571">
        <f>AQ54</f>
        <v>0</v>
      </c>
      <c r="AY136" s="572"/>
      <c r="AZ136" s="571">
        <f>AS54</f>
        <v>0</v>
      </c>
      <c r="BA136" s="572"/>
      <c r="BB136" s="571">
        <f>AU54</f>
        <v>0</v>
      </c>
      <c r="BC136" s="572"/>
      <c r="BD136" s="571">
        <f>AW54</f>
        <v>0</v>
      </c>
      <c r="BE136" s="572"/>
      <c r="BF136" s="571">
        <f>AY54</f>
        <v>0</v>
      </c>
      <c r="BG136" s="572"/>
      <c r="BH136" s="571">
        <f>BA54</f>
        <v>0</v>
      </c>
      <c r="BI136" s="572"/>
      <c r="BJ136" s="571">
        <f>BC54</f>
        <v>0</v>
      </c>
      <c r="BK136" s="572"/>
      <c r="BL136" s="571">
        <f>BE54</f>
        <v>0</v>
      </c>
      <c r="BM136" s="572"/>
      <c r="BN136" s="571">
        <f>BG54</f>
        <v>0</v>
      </c>
      <c r="BO136" s="572"/>
      <c r="BP136" s="571">
        <f>BI54</f>
        <v>0</v>
      </c>
      <c r="BQ136" s="572"/>
      <c r="BR136" s="563" t="s">
        <v>273</v>
      </c>
      <c r="BS136" s="564"/>
      <c r="BT136" s="563" t="s">
        <v>226</v>
      </c>
      <c r="BU136" s="564"/>
      <c r="BV136" s="563" t="s">
        <v>227</v>
      </c>
      <c r="BW136" s="564"/>
      <c r="BX136" s="427"/>
      <c r="BY136" s="427"/>
      <c r="BZ136" s="427"/>
      <c r="CA136" s="427"/>
    </row>
    <row r="137" spans="1:79" ht="39" customHeight="1">
      <c r="A137" s="279" t="s">
        <v>75</v>
      </c>
      <c r="B137" s="280" t="s">
        <v>27</v>
      </c>
      <c r="C137" s="280" t="s">
        <v>28</v>
      </c>
      <c r="D137" s="280" t="s">
        <v>97</v>
      </c>
      <c r="E137" s="280" t="s">
        <v>72</v>
      </c>
      <c r="F137" s="280" t="s">
        <v>73</v>
      </c>
      <c r="G137" s="280" t="s">
        <v>29</v>
      </c>
      <c r="H137" s="281" t="s">
        <v>30</v>
      </c>
      <c r="I137" s="282" t="s">
        <v>224</v>
      </c>
      <c r="J137" s="98" t="s">
        <v>25</v>
      </c>
      <c r="K137" s="325" t="s">
        <v>10</v>
      </c>
      <c r="L137" s="98" t="s">
        <v>25</v>
      </c>
      <c r="M137" s="325" t="s">
        <v>10</v>
      </c>
      <c r="N137" s="98" t="s">
        <v>25</v>
      </c>
      <c r="O137" s="325" t="s">
        <v>10</v>
      </c>
      <c r="P137" s="98" t="s">
        <v>25</v>
      </c>
      <c r="Q137" s="325" t="s">
        <v>10</v>
      </c>
      <c r="R137" s="98" t="s">
        <v>25</v>
      </c>
      <c r="S137" s="325" t="s">
        <v>10</v>
      </c>
      <c r="T137" s="98" t="s">
        <v>25</v>
      </c>
      <c r="U137" s="325" t="s">
        <v>10</v>
      </c>
      <c r="V137" s="98" t="s">
        <v>25</v>
      </c>
      <c r="W137" s="325" t="s">
        <v>10</v>
      </c>
      <c r="X137" s="98" t="s">
        <v>25</v>
      </c>
      <c r="Y137" s="325" t="s">
        <v>10</v>
      </c>
      <c r="Z137" s="98" t="s">
        <v>25</v>
      </c>
      <c r="AA137" s="325" t="s">
        <v>10</v>
      </c>
      <c r="AB137" s="98" t="s">
        <v>25</v>
      </c>
      <c r="AC137" s="325" t="s">
        <v>10</v>
      </c>
      <c r="AD137" s="98" t="s">
        <v>25</v>
      </c>
      <c r="AE137" s="325" t="s">
        <v>10</v>
      </c>
      <c r="AF137" s="98" t="s">
        <v>25</v>
      </c>
      <c r="AG137" s="325" t="s">
        <v>10</v>
      </c>
      <c r="AH137" s="98" t="s">
        <v>25</v>
      </c>
      <c r="AI137" s="325" t="s">
        <v>10</v>
      </c>
      <c r="AJ137" s="98" t="s">
        <v>25</v>
      </c>
      <c r="AK137" s="325" t="s">
        <v>10</v>
      </c>
      <c r="AL137" s="98" t="s">
        <v>25</v>
      </c>
      <c r="AM137" s="325" t="s">
        <v>10</v>
      </c>
      <c r="AN137" s="98" t="s">
        <v>25</v>
      </c>
      <c r="AO137" s="325" t="s">
        <v>10</v>
      </c>
      <c r="AP137" s="98" t="s">
        <v>25</v>
      </c>
      <c r="AQ137" s="325" t="s">
        <v>10</v>
      </c>
      <c r="AR137" s="98" t="s">
        <v>25</v>
      </c>
      <c r="AS137" s="325" t="s">
        <v>10</v>
      </c>
      <c r="AT137" s="98" t="s">
        <v>25</v>
      </c>
      <c r="AU137" s="325" t="s">
        <v>10</v>
      </c>
      <c r="AV137" s="98" t="s">
        <v>25</v>
      </c>
      <c r="AW137" s="325" t="s">
        <v>10</v>
      </c>
      <c r="AX137" s="98" t="s">
        <v>25</v>
      </c>
      <c r="AY137" s="325" t="s">
        <v>10</v>
      </c>
      <c r="AZ137" s="98" t="s">
        <v>25</v>
      </c>
      <c r="BA137" s="325" t="s">
        <v>10</v>
      </c>
      <c r="BB137" s="98" t="s">
        <v>25</v>
      </c>
      <c r="BC137" s="325" t="s">
        <v>10</v>
      </c>
      <c r="BD137" s="98" t="s">
        <v>25</v>
      </c>
      <c r="BE137" s="325" t="s">
        <v>10</v>
      </c>
      <c r="BF137" s="98" t="s">
        <v>25</v>
      </c>
      <c r="BG137" s="325" t="s">
        <v>10</v>
      </c>
      <c r="BH137" s="98" t="s">
        <v>25</v>
      </c>
      <c r="BI137" s="325" t="s">
        <v>10</v>
      </c>
      <c r="BJ137" s="98" t="s">
        <v>25</v>
      </c>
      <c r="BK137" s="325" t="s">
        <v>10</v>
      </c>
      <c r="BL137" s="98" t="s">
        <v>25</v>
      </c>
      <c r="BM137" s="325" t="s">
        <v>10</v>
      </c>
      <c r="BN137" s="98" t="s">
        <v>25</v>
      </c>
      <c r="BO137" s="325" t="s">
        <v>10</v>
      </c>
      <c r="BP137" s="98" t="s">
        <v>25</v>
      </c>
      <c r="BQ137" s="325" t="s">
        <v>10</v>
      </c>
      <c r="BR137" s="319" t="s">
        <v>25</v>
      </c>
      <c r="BS137" s="331" t="s">
        <v>10</v>
      </c>
      <c r="BT137" s="319" t="s">
        <v>25</v>
      </c>
      <c r="BU137" s="331" t="s">
        <v>10</v>
      </c>
      <c r="BV137" s="319" t="s">
        <v>25</v>
      </c>
      <c r="BW137" s="331" t="s">
        <v>10</v>
      </c>
    </row>
    <row r="138" spans="1:79">
      <c r="A138" s="452"/>
      <c r="B138" s="453"/>
      <c r="C138" s="453"/>
      <c r="D138" s="233"/>
      <c r="E138" s="278">
        <f>D138</f>
        <v>0</v>
      </c>
      <c r="F138" s="278" t="str">
        <f>IF(D138&gt;0,D138+H138-1,"")</f>
        <v/>
      </c>
      <c r="G138" s="454"/>
      <c r="H138" s="455"/>
      <c r="I138" s="103" t="str">
        <f t="shared" ref="I138:I139" si="170">IFERROR(IF($G$1&gt;F138,0,G138/H138),"")</f>
        <v/>
      </c>
      <c r="J138" s="143"/>
      <c r="K138" s="434" t="str">
        <f>IFERROR($I138*J138,"")</f>
        <v/>
      </c>
      <c r="L138" s="143"/>
      <c r="M138" s="434" t="str">
        <f>IFERROR($I138*L138,"")</f>
        <v/>
      </c>
      <c r="N138" s="143"/>
      <c r="O138" s="434" t="str">
        <f>IFERROR($I138*N138,"")</f>
        <v/>
      </c>
      <c r="P138" s="143"/>
      <c r="Q138" s="434" t="str">
        <f>IFERROR($I138*P138,"")</f>
        <v/>
      </c>
      <c r="R138" s="143"/>
      <c r="S138" s="434" t="str">
        <f>IFERROR($I138*R138,"")</f>
        <v/>
      </c>
      <c r="T138" s="143"/>
      <c r="U138" s="434" t="str">
        <f>IFERROR($I138*T138,"")</f>
        <v/>
      </c>
      <c r="V138" s="143"/>
      <c r="W138" s="434" t="str">
        <f>IFERROR($I138*V138,"")</f>
        <v/>
      </c>
      <c r="X138" s="143"/>
      <c r="Y138" s="434" t="str">
        <f>IFERROR($I138*X138,"")</f>
        <v/>
      </c>
      <c r="Z138" s="143"/>
      <c r="AA138" s="434" t="str">
        <f>IFERROR($I138*Z138,"")</f>
        <v/>
      </c>
      <c r="AB138" s="143"/>
      <c r="AC138" s="434" t="str">
        <f>IFERROR($I138*AB138,"")</f>
        <v/>
      </c>
      <c r="AD138" s="143"/>
      <c r="AE138" s="434" t="str">
        <f t="shared" ref="AE138:AE201" si="171">IFERROR($I138*AD138,"")</f>
        <v/>
      </c>
      <c r="AF138" s="143"/>
      <c r="AG138" s="434" t="str">
        <f t="shared" ref="AG138:AG201" si="172">IFERROR($I138*AF138,"")</f>
        <v/>
      </c>
      <c r="AH138" s="143"/>
      <c r="AI138" s="434" t="str">
        <f t="shared" ref="AI138:AI201" si="173">IFERROR($I138*AH138,"")</f>
        <v/>
      </c>
      <c r="AJ138" s="143"/>
      <c r="AK138" s="434" t="str">
        <f t="shared" ref="AK138:AK201" si="174">IFERROR($I138*AJ138,"")</f>
        <v/>
      </c>
      <c r="AL138" s="143"/>
      <c r="AM138" s="434" t="str">
        <f t="shared" ref="AM138:AM201" si="175">IFERROR($I138*AL138,"")</f>
        <v/>
      </c>
      <c r="AN138" s="143"/>
      <c r="AO138" s="434" t="str">
        <f t="shared" ref="AO138:AO201" si="176">IFERROR($I138*AN138,"")</f>
        <v/>
      </c>
      <c r="AP138" s="143"/>
      <c r="AQ138" s="434" t="str">
        <f t="shared" ref="AQ138:AQ201" si="177">IFERROR($I138*AP138,"")</f>
        <v/>
      </c>
      <c r="AR138" s="143"/>
      <c r="AS138" s="434" t="str">
        <f t="shared" ref="AS138:AS201" si="178">IFERROR($I138*AR138,"")</f>
        <v/>
      </c>
      <c r="AT138" s="143"/>
      <c r="AU138" s="434" t="str">
        <f t="shared" ref="AU138:AU201" si="179">IFERROR($I138*AT138,"")</f>
        <v/>
      </c>
      <c r="AV138" s="143"/>
      <c r="AW138" s="434" t="str">
        <f t="shared" ref="AW138:AW201" si="180">IFERROR($I138*AV138,"")</f>
        <v/>
      </c>
      <c r="AX138" s="143"/>
      <c r="AY138" s="434" t="str">
        <f t="shared" ref="AY138:AY201" si="181">IFERROR($I138*AX138,"")</f>
        <v/>
      </c>
      <c r="AZ138" s="143"/>
      <c r="BA138" s="434" t="str">
        <f t="shared" ref="BA138:BA201" si="182">IFERROR($I138*AZ138,"")</f>
        <v/>
      </c>
      <c r="BB138" s="143"/>
      <c r="BC138" s="434" t="str">
        <f t="shared" ref="BC138:BC201" si="183">IFERROR($I138*BB138,"")</f>
        <v/>
      </c>
      <c r="BD138" s="143"/>
      <c r="BE138" s="434" t="str">
        <f t="shared" ref="BE138:BE201" si="184">IFERROR($I138*BD138,"")</f>
        <v/>
      </c>
      <c r="BF138" s="143"/>
      <c r="BG138" s="434" t="str">
        <f t="shared" ref="BG138:BG201" si="185">IFERROR($I138*BF138,"")</f>
        <v/>
      </c>
      <c r="BH138" s="143"/>
      <c r="BI138" s="434" t="str">
        <f t="shared" ref="BI138:BI201" si="186">IFERROR($I138*BH138,"")</f>
        <v/>
      </c>
      <c r="BJ138" s="143"/>
      <c r="BK138" s="434" t="str">
        <f t="shared" ref="BK138:BK201" si="187">IFERROR($I138*BJ138,"")</f>
        <v/>
      </c>
      <c r="BL138" s="143"/>
      <c r="BM138" s="434" t="str">
        <f t="shared" ref="BM138:BM201" si="188">IFERROR($I138*BL138,"")</f>
        <v/>
      </c>
      <c r="BN138" s="143"/>
      <c r="BO138" s="434" t="str">
        <f t="shared" ref="BO138:BO201" si="189">IFERROR($I138*BN138,"")</f>
        <v/>
      </c>
      <c r="BP138" s="143"/>
      <c r="BQ138" s="434" t="str">
        <f t="shared" ref="BQ138:BQ201" si="190">IFERROR($I138*BP138,"")</f>
        <v/>
      </c>
      <c r="BR138" s="144">
        <f t="shared" ref="BR138:BR139" si="191">1-BT138-J138-L138-N138-P138-R138-T138-V138-X138-Z138-AB138-AD138-AF138-AH138-AJ138-AL138-AN138-AP138-AR138-AT138-AV138-AX138-AZ138-BB138-BD138-BF138-BH138-BJ138-BL138-BN138-BP138</f>
        <v>1</v>
      </c>
      <c r="BS138" s="434" t="str">
        <f t="shared" ref="BS138:BS201" si="192">IFERROR($I138*BR138,"")</f>
        <v/>
      </c>
      <c r="BT138" s="145"/>
      <c r="BU138" s="434" t="str">
        <f t="shared" ref="BU138:BU201" si="193">IFERROR($I138*BT138,"")</f>
        <v/>
      </c>
      <c r="BV138" s="234">
        <f t="shared" ref="BV138:BV139" si="194">SUM(J138,L138,N138,P138,R138,T138,V138,X138,Z138,AB138,AD138,AF138,AH138,AJ138,AL138,AN138,AP138,AR138,AT138,AV138,AX138,AZ138,BB138,BD138,BF138,BH138,BJ138,BL138,BN138,BP138,BT138,BR138)</f>
        <v>1</v>
      </c>
      <c r="BW138" s="327">
        <f t="shared" ref="BW138:BW139" si="195">SUM(K138,M138,O138,Q138,S138,U138,W138,Y138,AA138,AC138,AE138,AG138,AI138,AK138,AM138,AO138,AQ138,AS138,AU138,AW138,AY138,BA138,BC138,BE138,BG138,BI138,BK138,BM138,BO138,BQ138,BU138,BS138)</f>
        <v>0</v>
      </c>
    </row>
    <row r="139" spans="1:79">
      <c r="A139" s="452"/>
      <c r="B139" s="453"/>
      <c r="C139" s="453"/>
      <c r="D139" s="233"/>
      <c r="E139" s="278">
        <f t="shared" ref="E139" si="196">D139</f>
        <v>0</v>
      </c>
      <c r="F139" s="278" t="str">
        <f t="shared" ref="F139" si="197">IF(D139&gt;0,D139+H139-1,"")</f>
        <v/>
      </c>
      <c r="G139" s="454"/>
      <c r="H139" s="455"/>
      <c r="I139" s="103" t="str">
        <f t="shared" si="170"/>
        <v/>
      </c>
      <c r="J139" s="143"/>
      <c r="K139" s="434" t="str">
        <f>IFERROR($I139*J139,"")</f>
        <v/>
      </c>
      <c r="L139" s="143"/>
      <c r="M139" s="434" t="str">
        <f>IFERROR($I139*L139,"")</f>
        <v/>
      </c>
      <c r="N139" s="143"/>
      <c r="O139" s="434" t="str">
        <f>IFERROR($I139*N139,"")</f>
        <v/>
      </c>
      <c r="P139" s="143"/>
      <c r="Q139" s="434" t="str">
        <f>IFERROR($I139*P139,"")</f>
        <v/>
      </c>
      <c r="R139" s="143"/>
      <c r="S139" s="434" t="str">
        <f>IFERROR($I139*R139,"")</f>
        <v/>
      </c>
      <c r="T139" s="143"/>
      <c r="U139" s="434" t="str">
        <f>IFERROR($I139*T139,"")</f>
        <v/>
      </c>
      <c r="V139" s="143"/>
      <c r="W139" s="434" t="str">
        <f>IFERROR($I139*V139,"")</f>
        <v/>
      </c>
      <c r="X139" s="143"/>
      <c r="Y139" s="434" t="str">
        <f>IFERROR($I139*X139,"")</f>
        <v/>
      </c>
      <c r="Z139" s="143"/>
      <c r="AA139" s="434" t="str">
        <f>IFERROR($I139*Z139,"")</f>
        <v/>
      </c>
      <c r="AB139" s="143"/>
      <c r="AC139" s="434" t="str">
        <f>IFERROR($I139*AB139,"")</f>
        <v/>
      </c>
      <c r="AD139" s="143"/>
      <c r="AE139" s="434" t="str">
        <f t="shared" si="171"/>
        <v/>
      </c>
      <c r="AF139" s="143"/>
      <c r="AG139" s="434" t="str">
        <f t="shared" si="172"/>
        <v/>
      </c>
      <c r="AH139" s="143"/>
      <c r="AI139" s="434" t="str">
        <f t="shared" si="173"/>
        <v/>
      </c>
      <c r="AJ139" s="143"/>
      <c r="AK139" s="434" t="str">
        <f t="shared" si="174"/>
        <v/>
      </c>
      <c r="AL139" s="143"/>
      <c r="AM139" s="434" t="str">
        <f t="shared" si="175"/>
        <v/>
      </c>
      <c r="AN139" s="143"/>
      <c r="AO139" s="434" t="str">
        <f t="shared" si="176"/>
        <v/>
      </c>
      <c r="AP139" s="143"/>
      <c r="AQ139" s="434" t="str">
        <f t="shared" si="177"/>
        <v/>
      </c>
      <c r="AR139" s="143"/>
      <c r="AS139" s="434" t="str">
        <f t="shared" si="178"/>
        <v/>
      </c>
      <c r="AT139" s="143"/>
      <c r="AU139" s="434" t="str">
        <f t="shared" si="179"/>
        <v/>
      </c>
      <c r="AV139" s="143"/>
      <c r="AW139" s="434" t="str">
        <f t="shared" si="180"/>
        <v/>
      </c>
      <c r="AX139" s="143"/>
      <c r="AY139" s="434" t="str">
        <f t="shared" si="181"/>
        <v/>
      </c>
      <c r="AZ139" s="143"/>
      <c r="BA139" s="434" t="str">
        <f t="shared" si="182"/>
        <v/>
      </c>
      <c r="BB139" s="143"/>
      <c r="BC139" s="434" t="str">
        <f t="shared" si="183"/>
        <v/>
      </c>
      <c r="BD139" s="143"/>
      <c r="BE139" s="434" t="str">
        <f t="shared" si="184"/>
        <v/>
      </c>
      <c r="BF139" s="143"/>
      <c r="BG139" s="434" t="str">
        <f t="shared" si="185"/>
        <v/>
      </c>
      <c r="BH139" s="143"/>
      <c r="BI139" s="434" t="str">
        <f t="shared" si="186"/>
        <v/>
      </c>
      <c r="BJ139" s="143"/>
      <c r="BK139" s="434" t="str">
        <f t="shared" si="187"/>
        <v/>
      </c>
      <c r="BL139" s="143"/>
      <c r="BM139" s="434" t="str">
        <f t="shared" si="188"/>
        <v/>
      </c>
      <c r="BN139" s="143"/>
      <c r="BO139" s="434" t="str">
        <f t="shared" si="189"/>
        <v/>
      </c>
      <c r="BP139" s="143"/>
      <c r="BQ139" s="434" t="str">
        <f t="shared" si="190"/>
        <v/>
      </c>
      <c r="BR139" s="144">
        <f t="shared" si="191"/>
        <v>1</v>
      </c>
      <c r="BS139" s="434" t="str">
        <f t="shared" si="192"/>
        <v/>
      </c>
      <c r="BT139" s="145"/>
      <c r="BU139" s="434" t="str">
        <f t="shared" si="193"/>
        <v/>
      </c>
      <c r="BV139" s="234">
        <f t="shared" si="194"/>
        <v>1</v>
      </c>
      <c r="BW139" s="327">
        <f t="shared" si="195"/>
        <v>0</v>
      </c>
    </row>
    <row r="140" spans="1:79">
      <c r="A140" s="452"/>
      <c r="B140" s="453"/>
      <c r="C140" s="453"/>
      <c r="D140" s="233"/>
      <c r="E140" s="278">
        <f t="shared" ref="E140:E203" si="198">D140</f>
        <v>0</v>
      </c>
      <c r="F140" s="278" t="str">
        <f t="shared" ref="F140:F203" si="199">IF(D140&gt;0,D140+H140-1,"")</f>
        <v/>
      </c>
      <c r="G140" s="454"/>
      <c r="H140" s="455"/>
      <c r="I140" s="103" t="str">
        <f t="shared" ref="I140:I203" si="200">IFERROR(IF($G$1&gt;F140,0,G140/H140),"")</f>
        <v/>
      </c>
      <c r="J140" s="143"/>
      <c r="K140" s="434" t="str">
        <f t="shared" ref="K140:K203" si="201">IFERROR($I140*J140,"")</f>
        <v/>
      </c>
      <c r="L140" s="143"/>
      <c r="M140" s="434" t="str">
        <f t="shared" ref="M140:M203" si="202">IFERROR($I140*L140,"")</f>
        <v/>
      </c>
      <c r="N140" s="143"/>
      <c r="O140" s="434" t="str">
        <f t="shared" ref="O140:O203" si="203">IFERROR($I140*N140,"")</f>
        <v/>
      </c>
      <c r="P140" s="143"/>
      <c r="Q140" s="434" t="str">
        <f t="shared" ref="Q140:Q203" si="204">IFERROR($I140*P140,"")</f>
        <v/>
      </c>
      <c r="R140" s="143"/>
      <c r="S140" s="434" t="str">
        <f t="shared" ref="S140:S203" si="205">IFERROR($I140*R140,"")</f>
        <v/>
      </c>
      <c r="T140" s="143"/>
      <c r="U140" s="434" t="str">
        <f t="shared" ref="U140:U203" si="206">IFERROR($I140*T140,"")</f>
        <v/>
      </c>
      <c r="V140" s="143"/>
      <c r="W140" s="434" t="str">
        <f t="shared" ref="W140:W203" si="207">IFERROR($I140*V140,"")</f>
        <v/>
      </c>
      <c r="X140" s="143"/>
      <c r="Y140" s="434" t="str">
        <f t="shared" ref="Y140:Y203" si="208">IFERROR($I140*X140,"")</f>
        <v/>
      </c>
      <c r="Z140" s="143"/>
      <c r="AA140" s="434" t="str">
        <f t="shared" ref="AA140:AA203" si="209">IFERROR($I140*Z140,"")</f>
        <v/>
      </c>
      <c r="AB140" s="143"/>
      <c r="AC140" s="434" t="str">
        <f t="shared" ref="AC140:AC203" si="210">IFERROR($I140*AB140,"")</f>
        <v/>
      </c>
      <c r="AD140" s="143"/>
      <c r="AE140" s="434" t="str">
        <f t="shared" si="171"/>
        <v/>
      </c>
      <c r="AF140" s="143"/>
      <c r="AG140" s="434" t="str">
        <f t="shared" si="172"/>
        <v/>
      </c>
      <c r="AH140" s="143"/>
      <c r="AI140" s="434" t="str">
        <f t="shared" si="173"/>
        <v/>
      </c>
      <c r="AJ140" s="143"/>
      <c r="AK140" s="434" t="str">
        <f t="shared" si="174"/>
        <v/>
      </c>
      <c r="AL140" s="143"/>
      <c r="AM140" s="434" t="str">
        <f t="shared" si="175"/>
        <v/>
      </c>
      <c r="AN140" s="143"/>
      <c r="AO140" s="434" t="str">
        <f t="shared" si="176"/>
        <v/>
      </c>
      <c r="AP140" s="143"/>
      <c r="AQ140" s="434" t="str">
        <f t="shared" si="177"/>
        <v/>
      </c>
      <c r="AR140" s="143"/>
      <c r="AS140" s="434" t="str">
        <f t="shared" si="178"/>
        <v/>
      </c>
      <c r="AT140" s="143"/>
      <c r="AU140" s="434" t="str">
        <f t="shared" si="179"/>
        <v/>
      </c>
      <c r="AV140" s="143"/>
      <c r="AW140" s="434" t="str">
        <f t="shared" si="180"/>
        <v/>
      </c>
      <c r="AX140" s="143"/>
      <c r="AY140" s="434" t="str">
        <f t="shared" si="181"/>
        <v/>
      </c>
      <c r="AZ140" s="143"/>
      <c r="BA140" s="434" t="str">
        <f t="shared" si="182"/>
        <v/>
      </c>
      <c r="BB140" s="143"/>
      <c r="BC140" s="434" t="str">
        <f t="shared" si="183"/>
        <v/>
      </c>
      <c r="BD140" s="143"/>
      <c r="BE140" s="434" t="str">
        <f t="shared" si="184"/>
        <v/>
      </c>
      <c r="BF140" s="143"/>
      <c r="BG140" s="434" t="str">
        <f t="shared" si="185"/>
        <v/>
      </c>
      <c r="BH140" s="143"/>
      <c r="BI140" s="434" t="str">
        <f t="shared" si="186"/>
        <v/>
      </c>
      <c r="BJ140" s="143"/>
      <c r="BK140" s="434" t="str">
        <f t="shared" si="187"/>
        <v/>
      </c>
      <c r="BL140" s="143"/>
      <c r="BM140" s="434" t="str">
        <f t="shared" si="188"/>
        <v/>
      </c>
      <c r="BN140" s="143"/>
      <c r="BO140" s="434" t="str">
        <f t="shared" si="189"/>
        <v/>
      </c>
      <c r="BP140" s="143"/>
      <c r="BQ140" s="434" t="str">
        <f t="shared" si="190"/>
        <v/>
      </c>
      <c r="BR140" s="144">
        <f t="shared" ref="BR140:BR203" si="211">1-BT140-J140-L140-N140-P140-R140-T140-V140-X140-Z140-AB140-AD140-AF140-AH140-AJ140-AL140-AN140-AP140-AR140-AT140-AV140-AX140-AZ140-BB140-BD140-BF140-BH140-BJ140-BL140-BN140-BP140</f>
        <v>1</v>
      </c>
      <c r="BS140" s="434" t="str">
        <f t="shared" si="192"/>
        <v/>
      </c>
      <c r="BT140" s="145"/>
      <c r="BU140" s="434" t="str">
        <f t="shared" si="193"/>
        <v/>
      </c>
      <c r="BV140" s="234">
        <f t="shared" ref="BV140:BV203" si="212">SUM(J140,L140,N140,P140,R140,T140,V140,X140,Z140,AB140,AD140,AF140,AH140,AJ140,AL140,AN140,AP140,AR140,AT140,AV140,AX140,AZ140,BB140,BD140,BF140,BH140,BJ140,BL140,BN140,BP140,BT140,BR140)</f>
        <v>1</v>
      </c>
      <c r="BW140" s="327">
        <f t="shared" ref="BW140:BW203" si="213">SUM(K140,M140,O140,Q140,S140,U140,W140,Y140,AA140,AC140,AE140,AG140,AI140,AK140,AM140,AO140,AQ140,AS140,AU140,AW140,AY140,BA140,BC140,BE140,BG140,BI140,BK140,BM140,BO140,BQ140,BU140,BS140)</f>
        <v>0</v>
      </c>
    </row>
    <row r="141" spans="1:79">
      <c r="A141" s="452"/>
      <c r="B141" s="453"/>
      <c r="C141" s="453"/>
      <c r="D141" s="233"/>
      <c r="E141" s="278">
        <f t="shared" si="198"/>
        <v>0</v>
      </c>
      <c r="F141" s="278" t="str">
        <f t="shared" si="199"/>
        <v/>
      </c>
      <c r="G141" s="454"/>
      <c r="H141" s="455"/>
      <c r="I141" s="103" t="str">
        <f t="shared" si="200"/>
        <v/>
      </c>
      <c r="J141" s="143"/>
      <c r="K141" s="434" t="str">
        <f t="shared" si="201"/>
        <v/>
      </c>
      <c r="L141" s="143"/>
      <c r="M141" s="434" t="str">
        <f t="shared" si="202"/>
        <v/>
      </c>
      <c r="N141" s="143"/>
      <c r="O141" s="434" t="str">
        <f t="shared" si="203"/>
        <v/>
      </c>
      <c r="P141" s="143"/>
      <c r="Q141" s="434" t="str">
        <f t="shared" si="204"/>
        <v/>
      </c>
      <c r="R141" s="143"/>
      <c r="S141" s="434" t="str">
        <f t="shared" si="205"/>
        <v/>
      </c>
      <c r="T141" s="143"/>
      <c r="U141" s="434" t="str">
        <f t="shared" si="206"/>
        <v/>
      </c>
      <c r="V141" s="143"/>
      <c r="W141" s="434" t="str">
        <f t="shared" si="207"/>
        <v/>
      </c>
      <c r="X141" s="143"/>
      <c r="Y141" s="434" t="str">
        <f t="shared" si="208"/>
        <v/>
      </c>
      <c r="Z141" s="143"/>
      <c r="AA141" s="434" t="str">
        <f t="shared" si="209"/>
        <v/>
      </c>
      <c r="AB141" s="143"/>
      <c r="AC141" s="434" t="str">
        <f t="shared" si="210"/>
        <v/>
      </c>
      <c r="AD141" s="143"/>
      <c r="AE141" s="434" t="str">
        <f t="shared" si="171"/>
        <v/>
      </c>
      <c r="AF141" s="143"/>
      <c r="AG141" s="434" t="str">
        <f t="shared" si="172"/>
        <v/>
      </c>
      <c r="AH141" s="143"/>
      <c r="AI141" s="434" t="str">
        <f t="shared" si="173"/>
        <v/>
      </c>
      <c r="AJ141" s="143"/>
      <c r="AK141" s="434" t="str">
        <f t="shared" si="174"/>
        <v/>
      </c>
      <c r="AL141" s="143"/>
      <c r="AM141" s="434" t="str">
        <f t="shared" si="175"/>
        <v/>
      </c>
      <c r="AN141" s="143"/>
      <c r="AO141" s="434" t="str">
        <f t="shared" si="176"/>
        <v/>
      </c>
      <c r="AP141" s="143"/>
      <c r="AQ141" s="434" t="str">
        <f t="shared" si="177"/>
        <v/>
      </c>
      <c r="AR141" s="143"/>
      <c r="AS141" s="434" t="str">
        <f t="shared" si="178"/>
        <v/>
      </c>
      <c r="AT141" s="143"/>
      <c r="AU141" s="434" t="str">
        <f t="shared" si="179"/>
        <v/>
      </c>
      <c r="AV141" s="143"/>
      <c r="AW141" s="434" t="str">
        <f t="shared" si="180"/>
        <v/>
      </c>
      <c r="AX141" s="143"/>
      <c r="AY141" s="434" t="str">
        <f t="shared" si="181"/>
        <v/>
      </c>
      <c r="AZ141" s="143"/>
      <c r="BA141" s="434" t="str">
        <f t="shared" si="182"/>
        <v/>
      </c>
      <c r="BB141" s="143"/>
      <c r="BC141" s="434" t="str">
        <f t="shared" si="183"/>
        <v/>
      </c>
      <c r="BD141" s="143"/>
      <c r="BE141" s="434" t="str">
        <f t="shared" si="184"/>
        <v/>
      </c>
      <c r="BF141" s="143"/>
      <c r="BG141" s="434" t="str">
        <f t="shared" si="185"/>
        <v/>
      </c>
      <c r="BH141" s="143"/>
      <c r="BI141" s="434" t="str">
        <f t="shared" si="186"/>
        <v/>
      </c>
      <c r="BJ141" s="143"/>
      <c r="BK141" s="434" t="str">
        <f t="shared" si="187"/>
        <v/>
      </c>
      <c r="BL141" s="143"/>
      <c r="BM141" s="434" t="str">
        <f t="shared" si="188"/>
        <v/>
      </c>
      <c r="BN141" s="143"/>
      <c r="BO141" s="434" t="str">
        <f t="shared" si="189"/>
        <v/>
      </c>
      <c r="BP141" s="143"/>
      <c r="BQ141" s="434" t="str">
        <f t="shared" si="190"/>
        <v/>
      </c>
      <c r="BR141" s="144">
        <f t="shared" si="211"/>
        <v>1</v>
      </c>
      <c r="BS141" s="434" t="str">
        <f t="shared" si="192"/>
        <v/>
      </c>
      <c r="BT141" s="145"/>
      <c r="BU141" s="434" t="str">
        <f t="shared" si="193"/>
        <v/>
      </c>
      <c r="BV141" s="234">
        <f t="shared" si="212"/>
        <v>1</v>
      </c>
      <c r="BW141" s="327">
        <f t="shared" si="213"/>
        <v>0</v>
      </c>
    </row>
    <row r="142" spans="1:79">
      <c r="A142" s="452"/>
      <c r="B142" s="453"/>
      <c r="C142" s="453"/>
      <c r="D142" s="233"/>
      <c r="E142" s="278">
        <f t="shared" si="198"/>
        <v>0</v>
      </c>
      <c r="F142" s="278" t="str">
        <f t="shared" si="199"/>
        <v/>
      </c>
      <c r="G142" s="454"/>
      <c r="H142" s="455"/>
      <c r="I142" s="103" t="str">
        <f t="shared" si="200"/>
        <v/>
      </c>
      <c r="J142" s="143"/>
      <c r="K142" s="434" t="str">
        <f t="shared" si="201"/>
        <v/>
      </c>
      <c r="L142" s="143"/>
      <c r="M142" s="434" t="str">
        <f t="shared" si="202"/>
        <v/>
      </c>
      <c r="N142" s="143"/>
      <c r="O142" s="434" t="str">
        <f t="shared" si="203"/>
        <v/>
      </c>
      <c r="P142" s="143"/>
      <c r="Q142" s="434" t="str">
        <f t="shared" si="204"/>
        <v/>
      </c>
      <c r="R142" s="143"/>
      <c r="S142" s="434" t="str">
        <f t="shared" si="205"/>
        <v/>
      </c>
      <c r="T142" s="143"/>
      <c r="U142" s="434" t="str">
        <f t="shared" si="206"/>
        <v/>
      </c>
      <c r="V142" s="143"/>
      <c r="W142" s="434" t="str">
        <f t="shared" si="207"/>
        <v/>
      </c>
      <c r="X142" s="143"/>
      <c r="Y142" s="434" t="str">
        <f t="shared" si="208"/>
        <v/>
      </c>
      <c r="Z142" s="143"/>
      <c r="AA142" s="434" t="str">
        <f t="shared" si="209"/>
        <v/>
      </c>
      <c r="AB142" s="143"/>
      <c r="AC142" s="434" t="str">
        <f t="shared" si="210"/>
        <v/>
      </c>
      <c r="AD142" s="143"/>
      <c r="AE142" s="434" t="str">
        <f t="shared" si="171"/>
        <v/>
      </c>
      <c r="AF142" s="143"/>
      <c r="AG142" s="434" t="str">
        <f t="shared" si="172"/>
        <v/>
      </c>
      <c r="AH142" s="143"/>
      <c r="AI142" s="434" t="str">
        <f t="shared" si="173"/>
        <v/>
      </c>
      <c r="AJ142" s="143"/>
      <c r="AK142" s="434" t="str">
        <f t="shared" si="174"/>
        <v/>
      </c>
      <c r="AL142" s="143"/>
      <c r="AM142" s="434" t="str">
        <f t="shared" si="175"/>
        <v/>
      </c>
      <c r="AN142" s="143"/>
      <c r="AO142" s="434" t="str">
        <f t="shared" si="176"/>
        <v/>
      </c>
      <c r="AP142" s="143"/>
      <c r="AQ142" s="434" t="str">
        <f t="shared" si="177"/>
        <v/>
      </c>
      <c r="AR142" s="143"/>
      <c r="AS142" s="434" t="str">
        <f t="shared" si="178"/>
        <v/>
      </c>
      <c r="AT142" s="143"/>
      <c r="AU142" s="434" t="str">
        <f t="shared" si="179"/>
        <v/>
      </c>
      <c r="AV142" s="143"/>
      <c r="AW142" s="434" t="str">
        <f t="shared" si="180"/>
        <v/>
      </c>
      <c r="AX142" s="143"/>
      <c r="AY142" s="434" t="str">
        <f t="shared" si="181"/>
        <v/>
      </c>
      <c r="AZ142" s="143"/>
      <c r="BA142" s="434" t="str">
        <f t="shared" si="182"/>
        <v/>
      </c>
      <c r="BB142" s="143"/>
      <c r="BC142" s="434" t="str">
        <f t="shared" si="183"/>
        <v/>
      </c>
      <c r="BD142" s="143"/>
      <c r="BE142" s="434" t="str">
        <f t="shared" si="184"/>
        <v/>
      </c>
      <c r="BF142" s="143"/>
      <c r="BG142" s="434" t="str">
        <f t="shared" si="185"/>
        <v/>
      </c>
      <c r="BH142" s="143"/>
      <c r="BI142" s="434" t="str">
        <f t="shared" si="186"/>
        <v/>
      </c>
      <c r="BJ142" s="143"/>
      <c r="BK142" s="434" t="str">
        <f t="shared" si="187"/>
        <v/>
      </c>
      <c r="BL142" s="143"/>
      <c r="BM142" s="434" t="str">
        <f t="shared" si="188"/>
        <v/>
      </c>
      <c r="BN142" s="143"/>
      <c r="BO142" s="434" t="str">
        <f t="shared" si="189"/>
        <v/>
      </c>
      <c r="BP142" s="143"/>
      <c r="BQ142" s="434" t="str">
        <f t="shared" si="190"/>
        <v/>
      </c>
      <c r="BR142" s="144">
        <f t="shared" si="211"/>
        <v>1</v>
      </c>
      <c r="BS142" s="434" t="str">
        <f t="shared" si="192"/>
        <v/>
      </c>
      <c r="BT142" s="145"/>
      <c r="BU142" s="434" t="str">
        <f t="shared" si="193"/>
        <v/>
      </c>
      <c r="BV142" s="234">
        <f t="shared" si="212"/>
        <v>1</v>
      </c>
      <c r="BW142" s="327">
        <f t="shared" si="213"/>
        <v>0</v>
      </c>
    </row>
    <row r="143" spans="1:79">
      <c r="A143" s="452"/>
      <c r="B143" s="453"/>
      <c r="C143" s="453"/>
      <c r="D143" s="233"/>
      <c r="E143" s="278">
        <f t="shared" si="198"/>
        <v>0</v>
      </c>
      <c r="F143" s="278" t="str">
        <f t="shared" si="199"/>
        <v/>
      </c>
      <c r="G143" s="454"/>
      <c r="H143" s="455"/>
      <c r="I143" s="103" t="str">
        <f t="shared" si="200"/>
        <v/>
      </c>
      <c r="J143" s="143"/>
      <c r="K143" s="434" t="str">
        <f t="shared" si="201"/>
        <v/>
      </c>
      <c r="L143" s="143"/>
      <c r="M143" s="434" t="str">
        <f t="shared" si="202"/>
        <v/>
      </c>
      <c r="N143" s="143"/>
      <c r="O143" s="434" t="str">
        <f t="shared" si="203"/>
        <v/>
      </c>
      <c r="P143" s="143"/>
      <c r="Q143" s="434" t="str">
        <f t="shared" si="204"/>
        <v/>
      </c>
      <c r="R143" s="143"/>
      <c r="S143" s="434" t="str">
        <f t="shared" si="205"/>
        <v/>
      </c>
      <c r="T143" s="143"/>
      <c r="U143" s="434" t="str">
        <f t="shared" si="206"/>
        <v/>
      </c>
      <c r="V143" s="143"/>
      <c r="W143" s="434" t="str">
        <f t="shared" si="207"/>
        <v/>
      </c>
      <c r="X143" s="143"/>
      <c r="Y143" s="434" t="str">
        <f t="shared" si="208"/>
        <v/>
      </c>
      <c r="Z143" s="143"/>
      <c r="AA143" s="434" t="str">
        <f t="shared" si="209"/>
        <v/>
      </c>
      <c r="AB143" s="143"/>
      <c r="AC143" s="434" t="str">
        <f t="shared" si="210"/>
        <v/>
      </c>
      <c r="AD143" s="143"/>
      <c r="AE143" s="434" t="str">
        <f t="shared" si="171"/>
        <v/>
      </c>
      <c r="AF143" s="143"/>
      <c r="AG143" s="434" t="str">
        <f t="shared" si="172"/>
        <v/>
      </c>
      <c r="AH143" s="143"/>
      <c r="AI143" s="434" t="str">
        <f t="shared" si="173"/>
        <v/>
      </c>
      <c r="AJ143" s="143"/>
      <c r="AK143" s="434" t="str">
        <f t="shared" si="174"/>
        <v/>
      </c>
      <c r="AL143" s="143"/>
      <c r="AM143" s="434" t="str">
        <f t="shared" si="175"/>
        <v/>
      </c>
      <c r="AN143" s="143"/>
      <c r="AO143" s="434" t="str">
        <f t="shared" si="176"/>
        <v/>
      </c>
      <c r="AP143" s="143"/>
      <c r="AQ143" s="434" t="str">
        <f t="shared" si="177"/>
        <v/>
      </c>
      <c r="AR143" s="143"/>
      <c r="AS143" s="434" t="str">
        <f t="shared" si="178"/>
        <v/>
      </c>
      <c r="AT143" s="143"/>
      <c r="AU143" s="434" t="str">
        <f t="shared" si="179"/>
        <v/>
      </c>
      <c r="AV143" s="143"/>
      <c r="AW143" s="434" t="str">
        <f t="shared" si="180"/>
        <v/>
      </c>
      <c r="AX143" s="143"/>
      <c r="AY143" s="434" t="str">
        <f t="shared" si="181"/>
        <v/>
      </c>
      <c r="AZ143" s="143"/>
      <c r="BA143" s="434" t="str">
        <f t="shared" si="182"/>
        <v/>
      </c>
      <c r="BB143" s="143"/>
      <c r="BC143" s="434" t="str">
        <f t="shared" si="183"/>
        <v/>
      </c>
      <c r="BD143" s="143"/>
      <c r="BE143" s="434" t="str">
        <f t="shared" si="184"/>
        <v/>
      </c>
      <c r="BF143" s="143"/>
      <c r="BG143" s="434" t="str">
        <f t="shared" si="185"/>
        <v/>
      </c>
      <c r="BH143" s="143"/>
      <c r="BI143" s="434" t="str">
        <f t="shared" si="186"/>
        <v/>
      </c>
      <c r="BJ143" s="143"/>
      <c r="BK143" s="434" t="str">
        <f t="shared" si="187"/>
        <v/>
      </c>
      <c r="BL143" s="143"/>
      <c r="BM143" s="434" t="str">
        <f t="shared" si="188"/>
        <v/>
      </c>
      <c r="BN143" s="143"/>
      <c r="BO143" s="434" t="str">
        <f t="shared" si="189"/>
        <v/>
      </c>
      <c r="BP143" s="143"/>
      <c r="BQ143" s="434" t="str">
        <f t="shared" si="190"/>
        <v/>
      </c>
      <c r="BR143" s="144">
        <f t="shared" si="211"/>
        <v>1</v>
      </c>
      <c r="BS143" s="434" t="str">
        <f t="shared" si="192"/>
        <v/>
      </c>
      <c r="BT143" s="145"/>
      <c r="BU143" s="434" t="str">
        <f t="shared" si="193"/>
        <v/>
      </c>
      <c r="BV143" s="234">
        <f t="shared" si="212"/>
        <v>1</v>
      </c>
      <c r="BW143" s="327">
        <f t="shared" si="213"/>
        <v>0</v>
      </c>
    </row>
    <row r="144" spans="1:79">
      <c r="A144" s="452"/>
      <c r="B144" s="453"/>
      <c r="C144" s="453"/>
      <c r="D144" s="233"/>
      <c r="E144" s="278">
        <f t="shared" si="198"/>
        <v>0</v>
      </c>
      <c r="F144" s="278" t="str">
        <f t="shared" si="199"/>
        <v/>
      </c>
      <c r="G144" s="454"/>
      <c r="H144" s="455"/>
      <c r="I144" s="103" t="str">
        <f t="shared" si="200"/>
        <v/>
      </c>
      <c r="J144" s="143"/>
      <c r="K144" s="434" t="str">
        <f t="shared" si="201"/>
        <v/>
      </c>
      <c r="L144" s="143"/>
      <c r="M144" s="434" t="str">
        <f t="shared" si="202"/>
        <v/>
      </c>
      <c r="N144" s="143"/>
      <c r="O144" s="434" t="str">
        <f t="shared" si="203"/>
        <v/>
      </c>
      <c r="P144" s="143"/>
      <c r="Q144" s="434" t="str">
        <f t="shared" si="204"/>
        <v/>
      </c>
      <c r="R144" s="143"/>
      <c r="S144" s="434" t="str">
        <f t="shared" si="205"/>
        <v/>
      </c>
      <c r="T144" s="143"/>
      <c r="U144" s="434" t="str">
        <f t="shared" si="206"/>
        <v/>
      </c>
      <c r="V144" s="143"/>
      <c r="W144" s="434" t="str">
        <f t="shared" si="207"/>
        <v/>
      </c>
      <c r="X144" s="143"/>
      <c r="Y144" s="434" t="str">
        <f t="shared" si="208"/>
        <v/>
      </c>
      <c r="Z144" s="143"/>
      <c r="AA144" s="434" t="str">
        <f t="shared" si="209"/>
        <v/>
      </c>
      <c r="AB144" s="143"/>
      <c r="AC144" s="434" t="str">
        <f t="shared" si="210"/>
        <v/>
      </c>
      <c r="AD144" s="143"/>
      <c r="AE144" s="434" t="str">
        <f t="shared" si="171"/>
        <v/>
      </c>
      <c r="AF144" s="143"/>
      <c r="AG144" s="434" t="str">
        <f t="shared" si="172"/>
        <v/>
      </c>
      <c r="AH144" s="143"/>
      <c r="AI144" s="434" t="str">
        <f t="shared" si="173"/>
        <v/>
      </c>
      <c r="AJ144" s="143"/>
      <c r="AK144" s="434" t="str">
        <f t="shared" si="174"/>
        <v/>
      </c>
      <c r="AL144" s="143"/>
      <c r="AM144" s="434" t="str">
        <f t="shared" si="175"/>
        <v/>
      </c>
      <c r="AN144" s="143"/>
      <c r="AO144" s="434" t="str">
        <f t="shared" si="176"/>
        <v/>
      </c>
      <c r="AP144" s="143"/>
      <c r="AQ144" s="434" t="str">
        <f t="shared" si="177"/>
        <v/>
      </c>
      <c r="AR144" s="143"/>
      <c r="AS144" s="434" t="str">
        <f t="shared" si="178"/>
        <v/>
      </c>
      <c r="AT144" s="143"/>
      <c r="AU144" s="434" t="str">
        <f t="shared" si="179"/>
        <v/>
      </c>
      <c r="AV144" s="143"/>
      <c r="AW144" s="434" t="str">
        <f t="shared" si="180"/>
        <v/>
      </c>
      <c r="AX144" s="143"/>
      <c r="AY144" s="434" t="str">
        <f t="shared" si="181"/>
        <v/>
      </c>
      <c r="AZ144" s="143"/>
      <c r="BA144" s="434" t="str">
        <f t="shared" si="182"/>
        <v/>
      </c>
      <c r="BB144" s="143"/>
      <c r="BC144" s="434" t="str">
        <f t="shared" si="183"/>
        <v/>
      </c>
      <c r="BD144" s="143"/>
      <c r="BE144" s="434" t="str">
        <f t="shared" si="184"/>
        <v/>
      </c>
      <c r="BF144" s="143"/>
      <c r="BG144" s="434" t="str">
        <f t="shared" si="185"/>
        <v/>
      </c>
      <c r="BH144" s="143"/>
      <c r="BI144" s="434" t="str">
        <f t="shared" si="186"/>
        <v/>
      </c>
      <c r="BJ144" s="143"/>
      <c r="BK144" s="434" t="str">
        <f t="shared" si="187"/>
        <v/>
      </c>
      <c r="BL144" s="143"/>
      <c r="BM144" s="434" t="str">
        <f t="shared" si="188"/>
        <v/>
      </c>
      <c r="BN144" s="143"/>
      <c r="BO144" s="434" t="str">
        <f t="shared" si="189"/>
        <v/>
      </c>
      <c r="BP144" s="143"/>
      <c r="BQ144" s="434" t="str">
        <f t="shared" si="190"/>
        <v/>
      </c>
      <c r="BR144" s="144">
        <f t="shared" si="211"/>
        <v>1</v>
      </c>
      <c r="BS144" s="434" t="str">
        <f t="shared" si="192"/>
        <v/>
      </c>
      <c r="BT144" s="145"/>
      <c r="BU144" s="434" t="str">
        <f t="shared" si="193"/>
        <v/>
      </c>
      <c r="BV144" s="234">
        <f t="shared" si="212"/>
        <v>1</v>
      </c>
      <c r="BW144" s="327">
        <f t="shared" si="213"/>
        <v>0</v>
      </c>
    </row>
    <row r="145" spans="1:75">
      <c r="A145" s="99"/>
      <c r="B145" s="100"/>
      <c r="C145" s="100"/>
      <c r="D145" s="233"/>
      <c r="E145" s="278">
        <f t="shared" si="198"/>
        <v>0</v>
      </c>
      <c r="F145" s="278" t="str">
        <f t="shared" si="199"/>
        <v/>
      </c>
      <c r="G145" s="101"/>
      <c r="H145" s="102"/>
      <c r="I145" s="103" t="str">
        <f t="shared" si="200"/>
        <v/>
      </c>
      <c r="J145" s="143"/>
      <c r="K145" s="434" t="str">
        <f t="shared" si="201"/>
        <v/>
      </c>
      <c r="L145" s="143"/>
      <c r="M145" s="434" t="str">
        <f t="shared" si="202"/>
        <v/>
      </c>
      <c r="N145" s="143"/>
      <c r="O145" s="434" t="str">
        <f t="shared" si="203"/>
        <v/>
      </c>
      <c r="P145" s="143"/>
      <c r="Q145" s="434" t="str">
        <f t="shared" si="204"/>
        <v/>
      </c>
      <c r="R145" s="143"/>
      <c r="S145" s="434" t="str">
        <f t="shared" si="205"/>
        <v/>
      </c>
      <c r="T145" s="143"/>
      <c r="U145" s="434" t="str">
        <f t="shared" si="206"/>
        <v/>
      </c>
      <c r="V145" s="143"/>
      <c r="W145" s="434" t="str">
        <f t="shared" si="207"/>
        <v/>
      </c>
      <c r="X145" s="143"/>
      <c r="Y145" s="434" t="str">
        <f t="shared" si="208"/>
        <v/>
      </c>
      <c r="Z145" s="143"/>
      <c r="AA145" s="434" t="str">
        <f t="shared" si="209"/>
        <v/>
      </c>
      <c r="AB145" s="143"/>
      <c r="AC145" s="434" t="str">
        <f t="shared" si="210"/>
        <v/>
      </c>
      <c r="AD145" s="143"/>
      <c r="AE145" s="434" t="str">
        <f t="shared" si="171"/>
        <v/>
      </c>
      <c r="AF145" s="143"/>
      <c r="AG145" s="434" t="str">
        <f t="shared" si="172"/>
        <v/>
      </c>
      <c r="AH145" s="143"/>
      <c r="AI145" s="434" t="str">
        <f t="shared" si="173"/>
        <v/>
      </c>
      <c r="AJ145" s="143"/>
      <c r="AK145" s="434" t="str">
        <f t="shared" si="174"/>
        <v/>
      </c>
      <c r="AL145" s="143"/>
      <c r="AM145" s="434" t="str">
        <f t="shared" si="175"/>
        <v/>
      </c>
      <c r="AN145" s="143"/>
      <c r="AO145" s="434" t="str">
        <f t="shared" si="176"/>
        <v/>
      </c>
      <c r="AP145" s="143"/>
      <c r="AQ145" s="434" t="str">
        <f t="shared" si="177"/>
        <v/>
      </c>
      <c r="AR145" s="143"/>
      <c r="AS145" s="434" t="str">
        <f t="shared" si="178"/>
        <v/>
      </c>
      <c r="AT145" s="143"/>
      <c r="AU145" s="434" t="str">
        <f t="shared" si="179"/>
        <v/>
      </c>
      <c r="AV145" s="143"/>
      <c r="AW145" s="434" t="str">
        <f t="shared" si="180"/>
        <v/>
      </c>
      <c r="AX145" s="143"/>
      <c r="AY145" s="434" t="str">
        <f t="shared" si="181"/>
        <v/>
      </c>
      <c r="AZ145" s="143"/>
      <c r="BA145" s="434" t="str">
        <f t="shared" si="182"/>
        <v/>
      </c>
      <c r="BB145" s="143"/>
      <c r="BC145" s="434" t="str">
        <f t="shared" si="183"/>
        <v/>
      </c>
      <c r="BD145" s="143"/>
      <c r="BE145" s="434" t="str">
        <f t="shared" si="184"/>
        <v/>
      </c>
      <c r="BF145" s="143"/>
      <c r="BG145" s="434" t="str">
        <f t="shared" si="185"/>
        <v/>
      </c>
      <c r="BH145" s="143"/>
      <c r="BI145" s="434" t="str">
        <f t="shared" si="186"/>
        <v/>
      </c>
      <c r="BJ145" s="143"/>
      <c r="BK145" s="434" t="str">
        <f t="shared" si="187"/>
        <v/>
      </c>
      <c r="BL145" s="143"/>
      <c r="BM145" s="434" t="str">
        <f t="shared" si="188"/>
        <v/>
      </c>
      <c r="BN145" s="143"/>
      <c r="BO145" s="434" t="str">
        <f t="shared" si="189"/>
        <v/>
      </c>
      <c r="BP145" s="143"/>
      <c r="BQ145" s="434" t="str">
        <f t="shared" si="190"/>
        <v/>
      </c>
      <c r="BR145" s="144">
        <f t="shared" si="211"/>
        <v>1</v>
      </c>
      <c r="BS145" s="434" t="str">
        <f t="shared" si="192"/>
        <v/>
      </c>
      <c r="BT145" s="145"/>
      <c r="BU145" s="434" t="str">
        <f t="shared" si="193"/>
        <v/>
      </c>
      <c r="BV145" s="234">
        <f t="shared" si="212"/>
        <v>1</v>
      </c>
      <c r="BW145" s="327">
        <f t="shared" si="213"/>
        <v>0</v>
      </c>
    </row>
    <row r="146" spans="1:75" hidden="1">
      <c r="A146" s="99"/>
      <c r="B146" s="100"/>
      <c r="C146" s="100"/>
      <c r="D146" s="233"/>
      <c r="E146" s="278">
        <f t="shared" si="198"/>
        <v>0</v>
      </c>
      <c r="F146" s="278" t="str">
        <f t="shared" si="199"/>
        <v/>
      </c>
      <c r="G146" s="101"/>
      <c r="H146" s="102"/>
      <c r="I146" s="103" t="str">
        <f t="shared" si="200"/>
        <v/>
      </c>
      <c r="J146" s="143"/>
      <c r="K146" s="434" t="str">
        <f t="shared" si="201"/>
        <v/>
      </c>
      <c r="L146" s="143"/>
      <c r="M146" s="434" t="str">
        <f t="shared" si="202"/>
        <v/>
      </c>
      <c r="N146" s="143"/>
      <c r="O146" s="434" t="str">
        <f t="shared" si="203"/>
        <v/>
      </c>
      <c r="P146" s="143"/>
      <c r="Q146" s="434" t="str">
        <f t="shared" si="204"/>
        <v/>
      </c>
      <c r="R146" s="143"/>
      <c r="S146" s="434" t="str">
        <f t="shared" si="205"/>
        <v/>
      </c>
      <c r="T146" s="143"/>
      <c r="U146" s="434" t="str">
        <f t="shared" si="206"/>
        <v/>
      </c>
      <c r="V146" s="143"/>
      <c r="W146" s="434" t="str">
        <f t="shared" si="207"/>
        <v/>
      </c>
      <c r="X146" s="143"/>
      <c r="Y146" s="434" t="str">
        <f t="shared" si="208"/>
        <v/>
      </c>
      <c r="Z146" s="143"/>
      <c r="AA146" s="434" t="str">
        <f t="shared" si="209"/>
        <v/>
      </c>
      <c r="AB146" s="143"/>
      <c r="AC146" s="434" t="str">
        <f t="shared" si="210"/>
        <v/>
      </c>
      <c r="AD146" s="143"/>
      <c r="AE146" s="434" t="str">
        <f t="shared" si="171"/>
        <v/>
      </c>
      <c r="AF146" s="143"/>
      <c r="AG146" s="434" t="str">
        <f t="shared" si="172"/>
        <v/>
      </c>
      <c r="AH146" s="143"/>
      <c r="AI146" s="434" t="str">
        <f t="shared" si="173"/>
        <v/>
      </c>
      <c r="AJ146" s="143"/>
      <c r="AK146" s="434" t="str">
        <f t="shared" si="174"/>
        <v/>
      </c>
      <c r="AL146" s="143"/>
      <c r="AM146" s="434" t="str">
        <f t="shared" si="175"/>
        <v/>
      </c>
      <c r="AN146" s="143"/>
      <c r="AO146" s="434" t="str">
        <f t="shared" si="176"/>
        <v/>
      </c>
      <c r="AP146" s="143"/>
      <c r="AQ146" s="434" t="str">
        <f t="shared" si="177"/>
        <v/>
      </c>
      <c r="AR146" s="143"/>
      <c r="AS146" s="434" t="str">
        <f t="shared" si="178"/>
        <v/>
      </c>
      <c r="AT146" s="143"/>
      <c r="AU146" s="434" t="str">
        <f t="shared" si="179"/>
        <v/>
      </c>
      <c r="AV146" s="143"/>
      <c r="AW146" s="434" t="str">
        <f t="shared" si="180"/>
        <v/>
      </c>
      <c r="AX146" s="143"/>
      <c r="AY146" s="434" t="str">
        <f t="shared" si="181"/>
        <v/>
      </c>
      <c r="AZ146" s="143"/>
      <c r="BA146" s="434" t="str">
        <f t="shared" si="182"/>
        <v/>
      </c>
      <c r="BB146" s="143"/>
      <c r="BC146" s="434" t="str">
        <f t="shared" si="183"/>
        <v/>
      </c>
      <c r="BD146" s="143"/>
      <c r="BE146" s="434" t="str">
        <f t="shared" si="184"/>
        <v/>
      </c>
      <c r="BF146" s="143"/>
      <c r="BG146" s="434" t="str">
        <f t="shared" si="185"/>
        <v/>
      </c>
      <c r="BH146" s="143"/>
      <c r="BI146" s="434" t="str">
        <f t="shared" si="186"/>
        <v/>
      </c>
      <c r="BJ146" s="143"/>
      <c r="BK146" s="434" t="str">
        <f t="shared" si="187"/>
        <v/>
      </c>
      <c r="BL146" s="143"/>
      <c r="BM146" s="434" t="str">
        <f t="shared" si="188"/>
        <v/>
      </c>
      <c r="BN146" s="143"/>
      <c r="BO146" s="434" t="str">
        <f t="shared" si="189"/>
        <v/>
      </c>
      <c r="BP146" s="143"/>
      <c r="BQ146" s="434" t="str">
        <f t="shared" si="190"/>
        <v/>
      </c>
      <c r="BR146" s="144">
        <f t="shared" si="211"/>
        <v>1</v>
      </c>
      <c r="BS146" s="434" t="str">
        <f t="shared" si="192"/>
        <v/>
      </c>
      <c r="BT146" s="145"/>
      <c r="BU146" s="434" t="str">
        <f t="shared" si="193"/>
        <v/>
      </c>
      <c r="BV146" s="234">
        <f t="shared" si="212"/>
        <v>1</v>
      </c>
      <c r="BW146" s="327">
        <f t="shared" si="213"/>
        <v>0</v>
      </c>
    </row>
    <row r="147" spans="1:75" hidden="1">
      <c r="A147" s="99"/>
      <c r="B147" s="100"/>
      <c r="C147" s="100"/>
      <c r="D147" s="233"/>
      <c r="E147" s="278">
        <f t="shared" si="198"/>
        <v>0</v>
      </c>
      <c r="F147" s="278" t="str">
        <f t="shared" si="199"/>
        <v/>
      </c>
      <c r="G147" s="101"/>
      <c r="H147" s="102"/>
      <c r="I147" s="103" t="str">
        <f t="shared" si="200"/>
        <v/>
      </c>
      <c r="J147" s="143"/>
      <c r="K147" s="434" t="str">
        <f t="shared" si="201"/>
        <v/>
      </c>
      <c r="L147" s="143"/>
      <c r="M147" s="434" t="str">
        <f t="shared" si="202"/>
        <v/>
      </c>
      <c r="N147" s="143"/>
      <c r="O147" s="434" t="str">
        <f t="shared" si="203"/>
        <v/>
      </c>
      <c r="P147" s="143"/>
      <c r="Q147" s="434" t="str">
        <f t="shared" si="204"/>
        <v/>
      </c>
      <c r="R147" s="143"/>
      <c r="S147" s="434" t="str">
        <f t="shared" si="205"/>
        <v/>
      </c>
      <c r="T147" s="143"/>
      <c r="U147" s="434" t="str">
        <f t="shared" si="206"/>
        <v/>
      </c>
      <c r="V147" s="143"/>
      <c r="W147" s="434" t="str">
        <f t="shared" si="207"/>
        <v/>
      </c>
      <c r="X147" s="143"/>
      <c r="Y147" s="434" t="str">
        <f t="shared" si="208"/>
        <v/>
      </c>
      <c r="Z147" s="143"/>
      <c r="AA147" s="434" t="str">
        <f t="shared" si="209"/>
        <v/>
      </c>
      <c r="AB147" s="143"/>
      <c r="AC147" s="434" t="str">
        <f t="shared" si="210"/>
        <v/>
      </c>
      <c r="AD147" s="143"/>
      <c r="AE147" s="434" t="str">
        <f t="shared" si="171"/>
        <v/>
      </c>
      <c r="AF147" s="143"/>
      <c r="AG147" s="434" t="str">
        <f t="shared" si="172"/>
        <v/>
      </c>
      <c r="AH147" s="143"/>
      <c r="AI147" s="434" t="str">
        <f t="shared" si="173"/>
        <v/>
      </c>
      <c r="AJ147" s="143"/>
      <c r="AK147" s="434" t="str">
        <f t="shared" si="174"/>
        <v/>
      </c>
      <c r="AL147" s="143"/>
      <c r="AM147" s="434" t="str">
        <f t="shared" si="175"/>
        <v/>
      </c>
      <c r="AN147" s="143"/>
      <c r="AO147" s="434" t="str">
        <f t="shared" si="176"/>
        <v/>
      </c>
      <c r="AP147" s="143"/>
      <c r="AQ147" s="434" t="str">
        <f t="shared" si="177"/>
        <v/>
      </c>
      <c r="AR147" s="143"/>
      <c r="AS147" s="434" t="str">
        <f t="shared" si="178"/>
        <v/>
      </c>
      <c r="AT147" s="143"/>
      <c r="AU147" s="434" t="str">
        <f t="shared" si="179"/>
        <v/>
      </c>
      <c r="AV147" s="143"/>
      <c r="AW147" s="434" t="str">
        <f t="shared" si="180"/>
        <v/>
      </c>
      <c r="AX147" s="143"/>
      <c r="AY147" s="434" t="str">
        <f t="shared" si="181"/>
        <v/>
      </c>
      <c r="AZ147" s="143"/>
      <c r="BA147" s="434" t="str">
        <f t="shared" si="182"/>
        <v/>
      </c>
      <c r="BB147" s="143"/>
      <c r="BC147" s="434" t="str">
        <f t="shared" si="183"/>
        <v/>
      </c>
      <c r="BD147" s="143"/>
      <c r="BE147" s="434" t="str">
        <f t="shared" si="184"/>
        <v/>
      </c>
      <c r="BF147" s="143"/>
      <c r="BG147" s="434" t="str">
        <f t="shared" si="185"/>
        <v/>
      </c>
      <c r="BH147" s="143"/>
      <c r="BI147" s="434" t="str">
        <f t="shared" si="186"/>
        <v/>
      </c>
      <c r="BJ147" s="143"/>
      <c r="BK147" s="434" t="str">
        <f t="shared" si="187"/>
        <v/>
      </c>
      <c r="BL147" s="143"/>
      <c r="BM147" s="434" t="str">
        <f t="shared" si="188"/>
        <v/>
      </c>
      <c r="BN147" s="143"/>
      <c r="BO147" s="434" t="str">
        <f t="shared" si="189"/>
        <v/>
      </c>
      <c r="BP147" s="143"/>
      <c r="BQ147" s="434" t="str">
        <f t="shared" si="190"/>
        <v/>
      </c>
      <c r="BR147" s="144">
        <f t="shared" si="211"/>
        <v>1</v>
      </c>
      <c r="BS147" s="434" t="str">
        <f t="shared" si="192"/>
        <v/>
      </c>
      <c r="BT147" s="145"/>
      <c r="BU147" s="434" t="str">
        <f t="shared" si="193"/>
        <v/>
      </c>
      <c r="BV147" s="234">
        <f t="shared" si="212"/>
        <v>1</v>
      </c>
      <c r="BW147" s="327">
        <f t="shared" si="213"/>
        <v>0</v>
      </c>
    </row>
    <row r="148" spans="1:75" hidden="1">
      <c r="A148" s="99"/>
      <c r="B148" s="100"/>
      <c r="C148" s="100"/>
      <c r="D148" s="233"/>
      <c r="E148" s="278">
        <f t="shared" si="198"/>
        <v>0</v>
      </c>
      <c r="F148" s="278" t="str">
        <f t="shared" si="199"/>
        <v/>
      </c>
      <c r="G148" s="101"/>
      <c r="H148" s="102"/>
      <c r="I148" s="103" t="str">
        <f t="shared" si="200"/>
        <v/>
      </c>
      <c r="J148" s="143"/>
      <c r="K148" s="434" t="str">
        <f t="shared" si="201"/>
        <v/>
      </c>
      <c r="L148" s="143"/>
      <c r="M148" s="434" t="str">
        <f t="shared" si="202"/>
        <v/>
      </c>
      <c r="N148" s="143"/>
      <c r="O148" s="434" t="str">
        <f t="shared" si="203"/>
        <v/>
      </c>
      <c r="P148" s="143"/>
      <c r="Q148" s="434" t="str">
        <f t="shared" si="204"/>
        <v/>
      </c>
      <c r="R148" s="143"/>
      <c r="S148" s="434" t="str">
        <f t="shared" si="205"/>
        <v/>
      </c>
      <c r="T148" s="143"/>
      <c r="U148" s="434" t="str">
        <f t="shared" si="206"/>
        <v/>
      </c>
      <c r="V148" s="143"/>
      <c r="W148" s="434" t="str">
        <f t="shared" si="207"/>
        <v/>
      </c>
      <c r="X148" s="143"/>
      <c r="Y148" s="434" t="str">
        <f t="shared" si="208"/>
        <v/>
      </c>
      <c r="Z148" s="143"/>
      <c r="AA148" s="434" t="str">
        <f t="shared" si="209"/>
        <v/>
      </c>
      <c r="AB148" s="143"/>
      <c r="AC148" s="434" t="str">
        <f t="shared" si="210"/>
        <v/>
      </c>
      <c r="AD148" s="143"/>
      <c r="AE148" s="434" t="str">
        <f t="shared" si="171"/>
        <v/>
      </c>
      <c r="AF148" s="143"/>
      <c r="AG148" s="434" t="str">
        <f t="shared" si="172"/>
        <v/>
      </c>
      <c r="AH148" s="143"/>
      <c r="AI148" s="434" t="str">
        <f t="shared" si="173"/>
        <v/>
      </c>
      <c r="AJ148" s="143"/>
      <c r="AK148" s="434" t="str">
        <f t="shared" si="174"/>
        <v/>
      </c>
      <c r="AL148" s="143"/>
      <c r="AM148" s="434" t="str">
        <f t="shared" si="175"/>
        <v/>
      </c>
      <c r="AN148" s="143"/>
      <c r="AO148" s="434" t="str">
        <f t="shared" si="176"/>
        <v/>
      </c>
      <c r="AP148" s="143"/>
      <c r="AQ148" s="434" t="str">
        <f t="shared" si="177"/>
        <v/>
      </c>
      <c r="AR148" s="143"/>
      <c r="AS148" s="434" t="str">
        <f t="shared" si="178"/>
        <v/>
      </c>
      <c r="AT148" s="143"/>
      <c r="AU148" s="434" t="str">
        <f t="shared" si="179"/>
        <v/>
      </c>
      <c r="AV148" s="143"/>
      <c r="AW148" s="434" t="str">
        <f t="shared" si="180"/>
        <v/>
      </c>
      <c r="AX148" s="143"/>
      <c r="AY148" s="434" t="str">
        <f t="shared" si="181"/>
        <v/>
      </c>
      <c r="AZ148" s="143"/>
      <c r="BA148" s="434" t="str">
        <f t="shared" si="182"/>
        <v/>
      </c>
      <c r="BB148" s="143"/>
      <c r="BC148" s="434" t="str">
        <f t="shared" si="183"/>
        <v/>
      </c>
      <c r="BD148" s="143"/>
      <c r="BE148" s="434" t="str">
        <f t="shared" si="184"/>
        <v/>
      </c>
      <c r="BF148" s="143"/>
      <c r="BG148" s="434" t="str">
        <f t="shared" si="185"/>
        <v/>
      </c>
      <c r="BH148" s="143"/>
      <c r="BI148" s="434" t="str">
        <f t="shared" si="186"/>
        <v/>
      </c>
      <c r="BJ148" s="143"/>
      <c r="BK148" s="434" t="str">
        <f t="shared" si="187"/>
        <v/>
      </c>
      <c r="BL148" s="143"/>
      <c r="BM148" s="434" t="str">
        <f t="shared" si="188"/>
        <v/>
      </c>
      <c r="BN148" s="143"/>
      <c r="BO148" s="434" t="str">
        <f t="shared" si="189"/>
        <v/>
      </c>
      <c r="BP148" s="143"/>
      <c r="BQ148" s="434" t="str">
        <f t="shared" si="190"/>
        <v/>
      </c>
      <c r="BR148" s="144">
        <f t="shared" si="211"/>
        <v>1</v>
      </c>
      <c r="BS148" s="434" t="str">
        <f t="shared" si="192"/>
        <v/>
      </c>
      <c r="BT148" s="145"/>
      <c r="BU148" s="434" t="str">
        <f t="shared" si="193"/>
        <v/>
      </c>
      <c r="BV148" s="234">
        <f t="shared" si="212"/>
        <v>1</v>
      </c>
      <c r="BW148" s="327">
        <f t="shared" si="213"/>
        <v>0</v>
      </c>
    </row>
    <row r="149" spans="1:75" hidden="1">
      <c r="A149" s="99"/>
      <c r="B149" s="100"/>
      <c r="C149" s="100"/>
      <c r="D149" s="233"/>
      <c r="E149" s="278">
        <f t="shared" si="198"/>
        <v>0</v>
      </c>
      <c r="F149" s="278" t="str">
        <f t="shared" si="199"/>
        <v/>
      </c>
      <c r="G149" s="101"/>
      <c r="H149" s="102"/>
      <c r="I149" s="103" t="str">
        <f t="shared" si="200"/>
        <v/>
      </c>
      <c r="J149" s="143"/>
      <c r="K149" s="434" t="str">
        <f t="shared" si="201"/>
        <v/>
      </c>
      <c r="L149" s="143"/>
      <c r="M149" s="434" t="str">
        <f t="shared" si="202"/>
        <v/>
      </c>
      <c r="N149" s="143"/>
      <c r="O149" s="434" t="str">
        <f t="shared" si="203"/>
        <v/>
      </c>
      <c r="P149" s="143"/>
      <c r="Q149" s="434" t="str">
        <f t="shared" si="204"/>
        <v/>
      </c>
      <c r="R149" s="143"/>
      <c r="S149" s="434" t="str">
        <f t="shared" si="205"/>
        <v/>
      </c>
      <c r="T149" s="143"/>
      <c r="U149" s="434" t="str">
        <f t="shared" si="206"/>
        <v/>
      </c>
      <c r="V149" s="143"/>
      <c r="W149" s="434" t="str">
        <f t="shared" si="207"/>
        <v/>
      </c>
      <c r="X149" s="143"/>
      <c r="Y149" s="434" t="str">
        <f t="shared" si="208"/>
        <v/>
      </c>
      <c r="Z149" s="143"/>
      <c r="AA149" s="434" t="str">
        <f t="shared" si="209"/>
        <v/>
      </c>
      <c r="AB149" s="143"/>
      <c r="AC149" s="434" t="str">
        <f t="shared" si="210"/>
        <v/>
      </c>
      <c r="AD149" s="143"/>
      <c r="AE149" s="434" t="str">
        <f t="shared" si="171"/>
        <v/>
      </c>
      <c r="AF149" s="143"/>
      <c r="AG149" s="434" t="str">
        <f t="shared" si="172"/>
        <v/>
      </c>
      <c r="AH149" s="143"/>
      <c r="AI149" s="434" t="str">
        <f t="shared" si="173"/>
        <v/>
      </c>
      <c r="AJ149" s="143"/>
      <c r="AK149" s="434" t="str">
        <f t="shared" si="174"/>
        <v/>
      </c>
      <c r="AL149" s="143"/>
      <c r="AM149" s="434" t="str">
        <f t="shared" si="175"/>
        <v/>
      </c>
      <c r="AN149" s="143"/>
      <c r="AO149" s="434" t="str">
        <f t="shared" si="176"/>
        <v/>
      </c>
      <c r="AP149" s="143"/>
      <c r="AQ149" s="434" t="str">
        <f t="shared" si="177"/>
        <v/>
      </c>
      <c r="AR149" s="143"/>
      <c r="AS149" s="434" t="str">
        <f t="shared" si="178"/>
        <v/>
      </c>
      <c r="AT149" s="143"/>
      <c r="AU149" s="434" t="str">
        <f t="shared" si="179"/>
        <v/>
      </c>
      <c r="AV149" s="143"/>
      <c r="AW149" s="434" t="str">
        <f t="shared" si="180"/>
        <v/>
      </c>
      <c r="AX149" s="143"/>
      <c r="AY149" s="434" t="str">
        <f t="shared" si="181"/>
        <v/>
      </c>
      <c r="AZ149" s="143"/>
      <c r="BA149" s="434" t="str">
        <f t="shared" si="182"/>
        <v/>
      </c>
      <c r="BB149" s="143"/>
      <c r="BC149" s="434" t="str">
        <f t="shared" si="183"/>
        <v/>
      </c>
      <c r="BD149" s="143"/>
      <c r="BE149" s="434" t="str">
        <f t="shared" si="184"/>
        <v/>
      </c>
      <c r="BF149" s="143"/>
      <c r="BG149" s="434" t="str">
        <f t="shared" si="185"/>
        <v/>
      </c>
      <c r="BH149" s="143"/>
      <c r="BI149" s="434" t="str">
        <f t="shared" si="186"/>
        <v/>
      </c>
      <c r="BJ149" s="143"/>
      <c r="BK149" s="434" t="str">
        <f t="shared" si="187"/>
        <v/>
      </c>
      <c r="BL149" s="143"/>
      <c r="BM149" s="434" t="str">
        <f t="shared" si="188"/>
        <v/>
      </c>
      <c r="BN149" s="143"/>
      <c r="BO149" s="434" t="str">
        <f t="shared" si="189"/>
        <v/>
      </c>
      <c r="BP149" s="143"/>
      <c r="BQ149" s="434" t="str">
        <f t="shared" si="190"/>
        <v/>
      </c>
      <c r="BR149" s="144">
        <f t="shared" si="211"/>
        <v>1</v>
      </c>
      <c r="BS149" s="434" t="str">
        <f t="shared" si="192"/>
        <v/>
      </c>
      <c r="BT149" s="145"/>
      <c r="BU149" s="434" t="str">
        <f t="shared" si="193"/>
        <v/>
      </c>
      <c r="BV149" s="234">
        <f t="shared" si="212"/>
        <v>1</v>
      </c>
      <c r="BW149" s="327">
        <f t="shared" si="213"/>
        <v>0</v>
      </c>
    </row>
    <row r="150" spans="1:75" hidden="1">
      <c r="A150" s="99"/>
      <c r="B150" s="100"/>
      <c r="C150" s="100"/>
      <c r="D150" s="233"/>
      <c r="E150" s="278">
        <f t="shared" si="198"/>
        <v>0</v>
      </c>
      <c r="F150" s="278" t="str">
        <f t="shared" si="199"/>
        <v/>
      </c>
      <c r="G150" s="101"/>
      <c r="H150" s="102"/>
      <c r="I150" s="103" t="str">
        <f t="shared" si="200"/>
        <v/>
      </c>
      <c r="J150" s="143"/>
      <c r="K150" s="434" t="str">
        <f t="shared" si="201"/>
        <v/>
      </c>
      <c r="L150" s="143"/>
      <c r="M150" s="434" t="str">
        <f t="shared" si="202"/>
        <v/>
      </c>
      <c r="N150" s="143"/>
      <c r="O150" s="434" t="str">
        <f t="shared" si="203"/>
        <v/>
      </c>
      <c r="P150" s="143"/>
      <c r="Q150" s="434" t="str">
        <f t="shared" si="204"/>
        <v/>
      </c>
      <c r="R150" s="143"/>
      <c r="S150" s="434" t="str">
        <f t="shared" si="205"/>
        <v/>
      </c>
      <c r="T150" s="143"/>
      <c r="U150" s="434" t="str">
        <f t="shared" si="206"/>
        <v/>
      </c>
      <c r="V150" s="143"/>
      <c r="W150" s="434" t="str">
        <f t="shared" si="207"/>
        <v/>
      </c>
      <c r="X150" s="143"/>
      <c r="Y150" s="434" t="str">
        <f t="shared" si="208"/>
        <v/>
      </c>
      <c r="Z150" s="143"/>
      <c r="AA150" s="434" t="str">
        <f t="shared" si="209"/>
        <v/>
      </c>
      <c r="AB150" s="143"/>
      <c r="AC150" s="434" t="str">
        <f t="shared" si="210"/>
        <v/>
      </c>
      <c r="AD150" s="143"/>
      <c r="AE150" s="434" t="str">
        <f t="shared" si="171"/>
        <v/>
      </c>
      <c r="AF150" s="143"/>
      <c r="AG150" s="434" t="str">
        <f t="shared" si="172"/>
        <v/>
      </c>
      <c r="AH150" s="143"/>
      <c r="AI150" s="434" t="str">
        <f t="shared" si="173"/>
        <v/>
      </c>
      <c r="AJ150" s="143"/>
      <c r="AK150" s="434" t="str">
        <f t="shared" si="174"/>
        <v/>
      </c>
      <c r="AL150" s="143"/>
      <c r="AM150" s="434" t="str">
        <f t="shared" si="175"/>
        <v/>
      </c>
      <c r="AN150" s="143"/>
      <c r="AO150" s="434" t="str">
        <f t="shared" si="176"/>
        <v/>
      </c>
      <c r="AP150" s="143"/>
      <c r="AQ150" s="434" t="str">
        <f t="shared" si="177"/>
        <v/>
      </c>
      <c r="AR150" s="143"/>
      <c r="AS150" s="434" t="str">
        <f t="shared" si="178"/>
        <v/>
      </c>
      <c r="AT150" s="143"/>
      <c r="AU150" s="434" t="str">
        <f t="shared" si="179"/>
        <v/>
      </c>
      <c r="AV150" s="143"/>
      <c r="AW150" s="434" t="str">
        <f t="shared" si="180"/>
        <v/>
      </c>
      <c r="AX150" s="143"/>
      <c r="AY150" s="434" t="str">
        <f t="shared" si="181"/>
        <v/>
      </c>
      <c r="AZ150" s="143"/>
      <c r="BA150" s="434" t="str">
        <f t="shared" si="182"/>
        <v/>
      </c>
      <c r="BB150" s="143"/>
      <c r="BC150" s="434" t="str">
        <f t="shared" si="183"/>
        <v/>
      </c>
      <c r="BD150" s="143"/>
      <c r="BE150" s="434" t="str">
        <f t="shared" si="184"/>
        <v/>
      </c>
      <c r="BF150" s="143"/>
      <c r="BG150" s="434" t="str">
        <f t="shared" si="185"/>
        <v/>
      </c>
      <c r="BH150" s="143"/>
      <c r="BI150" s="434" t="str">
        <f t="shared" si="186"/>
        <v/>
      </c>
      <c r="BJ150" s="143"/>
      <c r="BK150" s="434" t="str">
        <f t="shared" si="187"/>
        <v/>
      </c>
      <c r="BL150" s="143"/>
      <c r="BM150" s="434" t="str">
        <f t="shared" si="188"/>
        <v/>
      </c>
      <c r="BN150" s="143"/>
      <c r="BO150" s="434" t="str">
        <f t="shared" si="189"/>
        <v/>
      </c>
      <c r="BP150" s="143"/>
      <c r="BQ150" s="434" t="str">
        <f t="shared" si="190"/>
        <v/>
      </c>
      <c r="BR150" s="144">
        <f t="shared" si="211"/>
        <v>1</v>
      </c>
      <c r="BS150" s="434" t="str">
        <f t="shared" si="192"/>
        <v/>
      </c>
      <c r="BT150" s="145"/>
      <c r="BU150" s="434" t="str">
        <f t="shared" si="193"/>
        <v/>
      </c>
      <c r="BV150" s="234">
        <f t="shared" si="212"/>
        <v>1</v>
      </c>
      <c r="BW150" s="327">
        <f t="shared" si="213"/>
        <v>0</v>
      </c>
    </row>
    <row r="151" spans="1:75" hidden="1">
      <c r="A151" s="99"/>
      <c r="B151" s="100"/>
      <c r="C151" s="100"/>
      <c r="D151" s="233"/>
      <c r="E151" s="278">
        <f t="shared" si="198"/>
        <v>0</v>
      </c>
      <c r="F151" s="278" t="str">
        <f t="shared" si="199"/>
        <v/>
      </c>
      <c r="G151" s="101"/>
      <c r="H151" s="102"/>
      <c r="I151" s="103" t="str">
        <f t="shared" si="200"/>
        <v/>
      </c>
      <c r="J151" s="143"/>
      <c r="K151" s="434" t="str">
        <f t="shared" si="201"/>
        <v/>
      </c>
      <c r="L151" s="143"/>
      <c r="M151" s="434" t="str">
        <f t="shared" si="202"/>
        <v/>
      </c>
      <c r="N151" s="143"/>
      <c r="O151" s="434" t="str">
        <f t="shared" si="203"/>
        <v/>
      </c>
      <c r="P151" s="143"/>
      <c r="Q151" s="434" t="str">
        <f t="shared" si="204"/>
        <v/>
      </c>
      <c r="R151" s="143"/>
      <c r="S151" s="434" t="str">
        <f t="shared" si="205"/>
        <v/>
      </c>
      <c r="T151" s="143"/>
      <c r="U151" s="434" t="str">
        <f t="shared" si="206"/>
        <v/>
      </c>
      <c r="V151" s="143"/>
      <c r="W151" s="434" t="str">
        <f t="shared" si="207"/>
        <v/>
      </c>
      <c r="X151" s="143"/>
      <c r="Y151" s="434" t="str">
        <f t="shared" si="208"/>
        <v/>
      </c>
      <c r="Z151" s="143"/>
      <c r="AA151" s="434" t="str">
        <f t="shared" si="209"/>
        <v/>
      </c>
      <c r="AB151" s="143"/>
      <c r="AC151" s="434" t="str">
        <f t="shared" si="210"/>
        <v/>
      </c>
      <c r="AD151" s="143"/>
      <c r="AE151" s="434" t="str">
        <f t="shared" si="171"/>
        <v/>
      </c>
      <c r="AF151" s="143"/>
      <c r="AG151" s="434" t="str">
        <f t="shared" si="172"/>
        <v/>
      </c>
      <c r="AH151" s="143"/>
      <c r="AI151" s="434" t="str">
        <f t="shared" si="173"/>
        <v/>
      </c>
      <c r="AJ151" s="143"/>
      <c r="AK151" s="434" t="str">
        <f t="shared" si="174"/>
        <v/>
      </c>
      <c r="AL151" s="143"/>
      <c r="AM151" s="434" t="str">
        <f t="shared" si="175"/>
        <v/>
      </c>
      <c r="AN151" s="143"/>
      <c r="AO151" s="434" t="str">
        <f t="shared" si="176"/>
        <v/>
      </c>
      <c r="AP151" s="143"/>
      <c r="AQ151" s="434" t="str">
        <f t="shared" si="177"/>
        <v/>
      </c>
      <c r="AR151" s="143"/>
      <c r="AS151" s="434" t="str">
        <f t="shared" si="178"/>
        <v/>
      </c>
      <c r="AT151" s="143"/>
      <c r="AU151" s="434" t="str">
        <f t="shared" si="179"/>
        <v/>
      </c>
      <c r="AV151" s="143"/>
      <c r="AW151" s="434" t="str">
        <f t="shared" si="180"/>
        <v/>
      </c>
      <c r="AX151" s="143"/>
      <c r="AY151" s="434" t="str">
        <f t="shared" si="181"/>
        <v/>
      </c>
      <c r="AZ151" s="143"/>
      <c r="BA151" s="434" t="str">
        <f t="shared" si="182"/>
        <v/>
      </c>
      <c r="BB151" s="143"/>
      <c r="BC151" s="434" t="str">
        <f t="shared" si="183"/>
        <v/>
      </c>
      <c r="BD151" s="143"/>
      <c r="BE151" s="434" t="str">
        <f t="shared" si="184"/>
        <v/>
      </c>
      <c r="BF151" s="143"/>
      <c r="BG151" s="434" t="str">
        <f t="shared" si="185"/>
        <v/>
      </c>
      <c r="BH151" s="143"/>
      <c r="BI151" s="434" t="str">
        <f t="shared" si="186"/>
        <v/>
      </c>
      <c r="BJ151" s="143"/>
      <c r="BK151" s="434" t="str">
        <f t="shared" si="187"/>
        <v/>
      </c>
      <c r="BL151" s="143"/>
      <c r="BM151" s="434" t="str">
        <f t="shared" si="188"/>
        <v/>
      </c>
      <c r="BN151" s="143"/>
      <c r="BO151" s="434" t="str">
        <f t="shared" si="189"/>
        <v/>
      </c>
      <c r="BP151" s="143"/>
      <c r="BQ151" s="434" t="str">
        <f t="shared" si="190"/>
        <v/>
      </c>
      <c r="BR151" s="144">
        <f t="shared" si="211"/>
        <v>1</v>
      </c>
      <c r="BS151" s="434" t="str">
        <f t="shared" si="192"/>
        <v/>
      </c>
      <c r="BT151" s="145"/>
      <c r="BU151" s="434" t="str">
        <f t="shared" si="193"/>
        <v/>
      </c>
      <c r="BV151" s="234">
        <f t="shared" si="212"/>
        <v>1</v>
      </c>
      <c r="BW151" s="327">
        <f t="shared" si="213"/>
        <v>0</v>
      </c>
    </row>
    <row r="152" spans="1:75" hidden="1">
      <c r="A152" s="99"/>
      <c r="B152" s="100"/>
      <c r="C152" s="100"/>
      <c r="D152" s="233"/>
      <c r="E152" s="278">
        <f t="shared" si="198"/>
        <v>0</v>
      </c>
      <c r="F152" s="278" t="str">
        <f t="shared" si="199"/>
        <v/>
      </c>
      <c r="G152" s="101"/>
      <c r="H152" s="102"/>
      <c r="I152" s="103" t="str">
        <f t="shared" si="200"/>
        <v/>
      </c>
      <c r="J152" s="143"/>
      <c r="K152" s="434" t="str">
        <f t="shared" si="201"/>
        <v/>
      </c>
      <c r="L152" s="143"/>
      <c r="M152" s="434" t="str">
        <f t="shared" si="202"/>
        <v/>
      </c>
      <c r="N152" s="143"/>
      <c r="O152" s="434" t="str">
        <f t="shared" si="203"/>
        <v/>
      </c>
      <c r="P152" s="143"/>
      <c r="Q152" s="434" t="str">
        <f t="shared" si="204"/>
        <v/>
      </c>
      <c r="R152" s="143"/>
      <c r="S152" s="434" t="str">
        <f t="shared" si="205"/>
        <v/>
      </c>
      <c r="T152" s="143"/>
      <c r="U152" s="434" t="str">
        <f t="shared" si="206"/>
        <v/>
      </c>
      <c r="V152" s="143"/>
      <c r="W152" s="434" t="str">
        <f t="shared" si="207"/>
        <v/>
      </c>
      <c r="X152" s="143"/>
      <c r="Y152" s="434" t="str">
        <f t="shared" si="208"/>
        <v/>
      </c>
      <c r="Z152" s="143"/>
      <c r="AA152" s="434" t="str">
        <f t="shared" si="209"/>
        <v/>
      </c>
      <c r="AB152" s="143"/>
      <c r="AC152" s="434" t="str">
        <f t="shared" si="210"/>
        <v/>
      </c>
      <c r="AD152" s="143"/>
      <c r="AE152" s="434" t="str">
        <f t="shared" si="171"/>
        <v/>
      </c>
      <c r="AF152" s="143"/>
      <c r="AG152" s="434" t="str">
        <f t="shared" si="172"/>
        <v/>
      </c>
      <c r="AH152" s="143"/>
      <c r="AI152" s="434" t="str">
        <f t="shared" si="173"/>
        <v/>
      </c>
      <c r="AJ152" s="143"/>
      <c r="AK152" s="434" t="str">
        <f t="shared" si="174"/>
        <v/>
      </c>
      <c r="AL152" s="143"/>
      <c r="AM152" s="434" t="str">
        <f t="shared" si="175"/>
        <v/>
      </c>
      <c r="AN152" s="143"/>
      <c r="AO152" s="434" t="str">
        <f t="shared" si="176"/>
        <v/>
      </c>
      <c r="AP152" s="143"/>
      <c r="AQ152" s="434" t="str">
        <f t="shared" si="177"/>
        <v/>
      </c>
      <c r="AR152" s="143"/>
      <c r="AS152" s="434" t="str">
        <f t="shared" si="178"/>
        <v/>
      </c>
      <c r="AT152" s="143"/>
      <c r="AU152" s="434" t="str">
        <f t="shared" si="179"/>
        <v/>
      </c>
      <c r="AV152" s="143"/>
      <c r="AW152" s="434" t="str">
        <f t="shared" si="180"/>
        <v/>
      </c>
      <c r="AX152" s="143"/>
      <c r="AY152" s="434" t="str">
        <f t="shared" si="181"/>
        <v/>
      </c>
      <c r="AZ152" s="143"/>
      <c r="BA152" s="434" t="str">
        <f t="shared" si="182"/>
        <v/>
      </c>
      <c r="BB152" s="143"/>
      <c r="BC152" s="434" t="str">
        <f t="shared" si="183"/>
        <v/>
      </c>
      <c r="BD152" s="143"/>
      <c r="BE152" s="434" t="str">
        <f t="shared" si="184"/>
        <v/>
      </c>
      <c r="BF152" s="143"/>
      <c r="BG152" s="434" t="str">
        <f t="shared" si="185"/>
        <v/>
      </c>
      <c r="BH152" s="143"/>
      <c r="BI152" s="434" t="str">
        <f t="shared" si="186"/>
        <v/>
      </c>
      <c r="BJ152" s="143"/>
      <c r="BK152" s="434" t="str">
        <f t="shared" si="187"/>
        <v/>
      </c>
      <c r="BL152" s="143"/>
      <c r="BM152" s="434" t="str">
        <f t="shared" si="188"/>
        <v/>
      </c>
      <c r="BN152" s="143"/>
      <c r="BO152" s="434" t="str">
        <f t="shared" si="189"/>
        <v/>
      </c>
      <c r="BP152" s="143"/>
      <c r="BQ152" s="434" t="str">
        <f t="shared" si="190"/>
        <v/>
      </c>
      <c r="BR152" s="144">
        <f t="shared" si="211"/>
        <v>1</v>
      </c>
      <c r="BS152" s="434" t="str">
        <f t="shared" si="192"/>
        <v/>
      </c>
      <c r="BT152" s="145"/>
      <c r="BU152" s="434" t="str">
        <f t="shared" si="193"/>
        <v/>
      </c>
      <c r="BV152" s="234">
        <f t="shared" si="212"/>
        <v>1</v>
      </c>
      <c r="BW152" s="327">
        <f t="shared" si="213"/>
        <v>0</v>
      </c>
    </row>
    <row r="153" spans="1:75" hidden="1">
      <c r="A153" s="99"/>
      <c r="B153" s="100"/>
      <c r="C153" s="100"/>
      <c r="D153" s="233"/>
      <c r="E153" s="278">
        <f t="shared" si="198"/>
        <v>0</v>
      </c>
      <c r="F153" s="278" t="str">
        <f t="shared" si="199"/>
        <v/>
      </c>
      <c r="G153" s="101"/>
      <c r="H153" s="102"/>
      <c r="I153" s="103" t="str">
        <f t="shared" si="200"/>
        <v/>
      </c>
      <c r="J153" s="143"/>
      <c r="K153" s="434" t="str">
        <f t="shared" si="201"/>
        <v/>
      </c>
      <c r="L153" s="143"/>
      <c r="M153" s="434" t="str">
        <f t="shared" si="202"/>
        <v/>
      </c>
      <c r="N153" s="143"/>
      <c r="O153" s="434" t="str">
        <f t="shared" si="203"/>
        <v/>
      </c>
      <c r="P153" s="143"/>
      <c r="Q153" s="434" t="str">
        <f t="shared" si="204"/>
        <v/>
      </c>
      <c r="R153" s="143"/>
      <c r="S153" s="434" t="str">
        <f t="shared" si="205"/>
        <v/>
      </c>
      <c r="T153" s="143"/>
      <c r="U153" s="434" t="str">
        <f t="shared" si="206"/>
        <v/>
      </c>
      <c r="V153" s="143"/>
      <c r="W153" s="434" t="str">
        <f t="shared" si="207"/>
        <v/>
      </c>
      <c r="X153" s="143"/>
      <c r="Y153" s="434" t="str">
        <f t="shared" si="208"/>
        <v/>
      </c>
      <c r="Z153" s="143"/>
      <c r="AA153" s="434" t="str">
        <f t="shared" si="209"/>
        <v/>
      </c>
      <c r="AB153" s="143"/>
      <c r="AC153" s="434" t="str">
        <f t="shared" si="210"/>
        <v/>
      </c>
      <c r="AD153" s="143"/>
      <c r="AE153" s="434" t="str">
        <f t="shared" si="171"/>
        <v/>
      </c>
      <c r="AF153" s="143"/>
      <c r="AG153" s="434" t="str">
        <f t="shared" si="172"/>
        <v/>
      </c>
      <c r="AH153" s="143"/>
      <c r="AI153" s="434" t="str">
        <f t="shared" si="173"/>
        <v/>
      </c>
      <c r="AJ153" s="143"/>
      <c r="AK153" s="434" t="str">
        <f t="shared" si="174"/>
        <v/>
      </c>
      <c r="AL153" s="143"/>
      <c r="AM153" s="434" t="str">
        <f t="shared" si="175"/>
        <v/>
      </c>
      <c r="AN153" s="143"/>
      <c r="AO153" s="434" t="str">
        <f t="shared" si="176"/>
        <v/>
      </c>
      <c r="AP153" s="143"/>
      <c r="AQ153" s="434" t="str">
        <f t="shared" si="177"/>
        <v/>
      </c>
      <c r="AR153" s="143"/>
      <c r="AS153" s="434" t="str">
        <f t="shared" si="178"/>
        <v/>
      </c>
      <c r="AT153" s="143"/>
      <c r="AU153" s="434" t="str">
        <f t="shared" si="179"/>
        <v/>
      </c>
      <c r="AV153" s="143"/>
      <c r="AW153" s="434" t="str">
        <f t="shared" si="180"/>
        <v/>
      </c>
      <c r="AX153" s="143"/>
      <c r="AY153" s="434" t="str">
        <f t="shared" si="181"/>
        <v/>
      </c>
      <c r="AZ153" s="143"/>
      <c r="BA153" s="434" t="str">
        <f t="shared" si="182"/>
        <v/>
      </c>
      <c r="BB153" s="143"/>
      <c r="BC153" s="434" t="str">
        <f t="shared" si="183"/>
        <v/>
      </c>
      <c r="BD153" s="143"/>
      <c r="BE153" s="434" t="str">
        <f t="shared" si="184"/>
        <v/>
      </c>
      <c r="BF153" s="143"/>
      <c r="BG153" s="434" t="str">
        <f t="shared" si="185"/>
        <v/>
      </c>
      <c r="BH153" s="143"/>
      <c r="BI153" s="434" t="str">
        <f t="shared" si="186"/>
        <v/>
      </c>
      <c r="BJ153" s="143"/>
      <c r="BK153" s="434" t="str">
        <f t="shared" si="187"/>
        <v/>
      </c>
      <c r="BL153" s="143"/>
      <c r="BM153" s="434" t="str">
        <f t="shared" si="188"/>
        <v/>
      </c>
      <c r="BN153" s="143"/>
      <c r="BO153" s="434" t="str">
        <f t="shared" si="189"/>
        <v/>
      </c>
      <c r="BP153" s="143"/>
      <c r="BQ153" s="434" t="str">
        <f t="shared" si="190"/>
        <v/>
      </c>
      <c r="BR153" s="144">
        <f t="shared" si="211"/>
        <v>1</v>
      </c>
      <c r="BS153" s="434" t="str">
        <f t="shared" si="192"/>
        <v/>
      </c>
      <c r="BT153" s="145"/>
      <c r="BU153" s="434" t="str">
        <f t="shared" si="193"/>
        <v/>
      </c>
      <c r="BV153" s="234">
        <f t="shared" si="212"/>
        <v>1</v>
      </c>
      <c r="BW153" s="327">
        <f t="shared" si="213"/>
        <v>0</v>
      </c>
    </row>
    <row r="154" spans="1:75" hidden="1">
      <c r="A154" s="99"/>
      <c r="B154" s="100"/>
      <c r="C154" s="100"/>
      <c r="D154" s="233"/>
      <c r="E154" s="278">
        <f t="shared" si="198"/>
        <v>0</v>
      </c>
      <c r="F154" s="278" t="str">
        <f t="shared" si="199"/>
        <v/>
      </c>
      <c r="G154" s="101"/>
      <c r="H154" s="102"/>
      <c r="I154" s="103" t="str">
        <f t="shared" si="200"/>
        <v/>
      </c>
      <c r="J154" s="143"/>
      <c r="K154" s="434" t="str">
        <f t="shared" si="201"/>
        <v/>
      </c>
      <c r="L154" s="143"/>
      <c r="M154" s="434" t="str">
        <f t="shared" si="202"/>
        <v/>
      </c>
      <c r="N154" s="143"/>
      <c r="O154" s="434" t="str">
        <f t="shared" si="203"/>
        <v/>
      </c>
      <c r="P154" s="143"/>
      <c r="Q154" s="434" t="str">
        <f t="shared" si="204"/>
        <v/>
      </c>
      <c r="R154" s="143"/>
      <c r="S154" s="434" t="str">
        <f t="shared" si="205"/>
        <v/>
      </c>
      <c r="T154" s="143"/>
      <c r="U154" s="434" t="str">
        <f t="shared" si="206"/>
        <v/>
      </c>
      <c r="V154" s="143"/>
      <c r="W154" s="434" t="str">
        <f t="shared" si="207"/>
        <v/>
      </c>
      <c r="X154" s="143"/>
      <c r="Y154" s="434" t="str">
        <f t="shared" si="208"/>
        <v/>
      </c>
      <c r="Z154" s="143"/>
      <c r="AA154" s="434" t="str">
        <f t="shared" si="209"/>
        <v/>
      </c>
      <c r="AB154" s="143"/>
      <c r="AC154" s="434" t="str">
        <f t="shared" si="210"/>
        <v/>
      </c>
      <c r="AD154" s="143"/>
      <c r="AE154" s="434" t="str">
        <f t="shared" si="171"/>
        <v/>
      </c>
      <c r="AF154" s="143"/>
      <c r="AG154" s="434" t="str">
        <f t="shared" si="172"/>
        <v/>
      </c>
      <c r="AH154" s="143"/>
      <c r="AI154" s="434" t="str">
        <f t="shared" si="173"/>
        <v/>
      </c>
      <c r="AJ154" s="143"/>
      <c r="AK154" s="434" t="str">
        <f t="shared" si="174"/>
        <v/>
      </c>
      <c r="AL154" s="143"/>
      <c r="AM154" s="434" t="str">
        <f t="shared" si="175"/>
        <v/>
      </c>
      <c r="AN154" s="143"/>
      <c r="AO154" s="434" t="str">
        <f t="shared" si="176"/>
        <v/>
      </c>
      <c r="AP154" s="143"/>
      <c r="AQ154" s="434" t="str">
        <f t="shared" si="177"/>
        <v/>
      </c>
      <c r="AR154" s="143"/>
      <c r="AS154" s="434" t="str">
        <f t="shared" si="178"/>
        <v/>
      </c>
      <c r="AT154" s="143"/>
      <c r="AU154" s="434" t="str">
        <f t="shared" si="179"/>
        <v/>
      </c>
      <c r="AV154" s="143"/>
      <c r="AW154" s="434" t="str">
        <f t="shared" si="180"/>
        <v/>
      </c>
      <c r="AX154" s="143"/>
      <c r="AY154" s="434" t="str">
        <f t="shared" si="181"/>
        <v/>
      </c>
      <c r="AZ154" s="143"/>
      <c r="BA154" s="434" t="str">
        <f t="shared" si="182"/>
        <v/>
      </c>
      <c r="BB154" s="143"/>
      <c r="BC154" s="434" t="str">
        <f t="shared" si="183"/>
        <v/>
      </c>
      <c r="BD154" s="143"/>
      <c r="BE154" s="434" t="str">
        <f t="shared" si="184"/>
        <v/>
      </c>
      <c r="BF154" s="143"/>
      <c r="BG154" s="434" t="str">
        <f t="shared" si="185"/>
        <v/>
      </c>
      <c r="BH154" s="143"/>
      <c r="BI154" s="434" t="str">
        <f t="shared" si="186"/>
        <v/>
      </c>
      <c r="BJ154" s="143"/>
      <c r="BK154" s="434" t="str">
        <f t="shared" si="187"/>
        <v/>
      </c>
      <c r="BL154" s="143"/>
      <c r="BM154" s="434" t="str">
        <f t="shared" si="188"/>
        <v/>
      </c>
      <c r="BN154" s="143"/>
      <c r="BO154" s="434" t="str">
        <f t="shared" si="189"/>
        <v/>
      </c>
      <c r="BP154" s="143"/>
      <c r="BQ154" s="434" t="str">
        <f t="shared" si="190"/>
        <v/>
      </c>
      <c r="BR154" s="144">
        <f t="shared" si="211"/>
        <v>1</v>
      </c>
      <c r="BS154" s="434" t="str">
        <f t="shared" si="192"/>
        <v/>
      </c>
      <c r="BT154" s="145"/>
      <c r="BU154" s="434" t="str">
        <f t="shared" si="193"/>
        <v/>
      </c>
      <c r="BV154" s="234">
        <f t="shared" si="212"/>
        <v>1</v>
      </c>
      <c r="BW154" s="327">
        <f t="shared" si="213"/>
        <v>0</v>
      </c>
    </row>
    <row r="155" spans="1:75" hidden="1">
      <c r="A155" s="99"/>
      <c r="B155" s="100"/>
      <c r="C155" s="100"/>
      <c r="D155" s="233"/>
      <c r="E155" s="278">
        <f t="shared" si="198"/>
        <v>0</v>
      </c>
      <c r="F155" s="278" t="str">
        <f t="shared" si="199"/>
        <v/>
      </c>
      <c r="G155" s="101"/>
      <c r="H155" s="102"/>
      <c r="I155" s="103" t="str">
        <f t="shared" si="200"/>
        <v/>
      </c>
      <c r="J155" s="143"/>
      <c r="K155" s="434" t="str">
        <f t="shared" si="201"/>
        <v/>
      </c>
      <c r="L155" s="143"/>
      <c r="M155" s="434" t="str">
        <f t="shared" si="202"/>
        <v/>
      </c>
      <c r="N155" s="143"/>
      <c r="O155" s="434" t="str">
        <f t="shared" si="203"/>
        <v/>
      </c>
      <c r="P155" s="143"/>
      <c r="Q155" s="434" t="str">
        <f t="shared" si="204"/>
        <v/>
      </c>
      <c r="R155" s="143"/>
      <c r="S155" s="434" t="str">
        <f t="shared" si="205"/>
        <v/>
      </c>
      <c r="T155" s="143"/>
      <c r="U155" s="434" t="str">
        <f t="shared" si="206"/>
        <v/>
      </c>
      <c r="V155" s="143"/>
      <c r="W155" s="434" t="str">
        <f t="shared" si="207"/>
        <v/>
      </c>
      <c r="X155" s="143"/>
      <c r="Y155" s="434" t="str">
        <f t="shared" si="208"/>
        <v/>
      </c>
      <c r="Z155" s="143"/>
      <c r="AA155" s="434" t="str">
        <f t="shared" si="209"/>
        <v/>
      </c>
      <c r="AB155" s="143"/>
      <c r="AC155" s="434" t="str">
        <f t="shared" si="210"/>
        <v/>
      </c>
      <c r="AD155" s="143"/>
      <c r="AE155" s="434" t="str">
        <f t="shared" si="171"/>
        <v/>
      </c>
      <c r="AF155" s="143"/>
      <c r="AG155" s="434" t="str">
        <f t="shared" si="172"/>
        <v/>
      </c>
      <c r="AH155" s="143"/>
      <c r="AI155" s="434" t="str">
        <f t="shared" si="173"/>
        <v/>
      </c>
      <c r="AJ155" s="143"/>
      <c r="AK155" s="434" t="str">
        <f t="shared" si="174"/>
        <v/>
      </c>
      <c r="AL155" s="143"/>
      <c r="AM155" s="434" t="str">
        <f t="shared" si="175"/>
        <v/>
      </c>
      <c r="AN155" s="143"/>
      <c r="AO155" s="434" t="str">
        <f t="shared" si="176"/>
        <v/>
      </c>
      <c r="AP155" s="143"/>
      <c r="AQ155" s="434" t="str">
        <f t="shared" si="177"/>
        <v/>
      </c>
      <c r="AR155" s="143"/>
      <c r="AS155" s="434" t="str">
        <f t="shared" si="178"/>
        <v/>
      </c>
      <c r="AT155" s="143"/>
      <c r="AU155" s="434" t="str">
        <f t="shared" si="179"/>
        <v/>
      </c>
      <c r="AV155" s="143"/>
      <c r="AW155" s="434" t="str">
        <f t="shared" si="180"/>
        <v/>
      </c>
      <c r="AX155" s="143"/>
      <c r="AY155" s="434" t="str">
        <f t="shared" si="181"/>
        <v/>
      </c>
      <c r="AZ155" s="143"/>
      <c r="BA155" s="434" t="str">
        <f t="shared" si="182"/>
        <v/>
      </c>
      <c r="BB155" s="143"/>
      <c r="BC155" s="434" t="str">
        <f t="shared" si="183"/>
        <v/>
      </c>
      <c r="BD155" s="143"/>
      <c r="BE155" s="434" t="str">
        <f t="shared" si="184"/>
        <v/>
      </c>
      <c r="BF155" s="143"/>
      <c r="BG155" s="434" t="str">
        <f t="shared" si="185"/>
        <v/>
      </c>
      <c r="BH155" s="143"/>
      <c r="BI155" s="434" t="str">
        <f t="shared" si="186"/>
        <v/>
      </c>
      <c r="BJ155" s="143"/>
      <c r="BK155" s="434" t="str">
        <f t="shared" si="187"/>
        <v/>
      </c>
      <c r="BL155" s="143"/>
      <c r="BM155" s="434" t="str">
        <f t="shared" si="188"/>
        <v/>
      </c>
      <c r="BN155" s="143"/>
      <c r="BO155" s="434" t="str">
        <f t="shared" si="189"/>
        <v/>
      </c>
      <c r="BP155" s="143"/>
      <c r="BQ155" s="434" t="str">
        <f t="shared" si="190"/>
        <v/>
      </c>
      <c r="BR155" s="144">
        <f t="shared" si="211"/>
        <v>1</v>
      </c>
      <c r="BS155" s="434" t="str">
        <f t="shared" si="192"/>
        <v/>
      </c>
      <c r="BT155" s="145"/>
      <c r="BU155" s="434" t="str">
        <f t="shared" si="193"/>
        <v/>
      </c>
      <c r="BV155" s="234">
        <f t="shared" si="212"/>
        <v>1</v>
      </c>
      <c r="BW155" s="327">
        <f t="shared" si="213"/>
        <v>0</v>
      </c>
    </row>
    <row r="156" spans="1:75" hidden="1">
      <c r="A156" s="99"/>
      <c r="B156" s="100"/>
      <c r="C156" s="100"/>
      <c r="D156" s="233"/>
      <c r="E156" s="278">
        <f t="shared" si="198"/>
        <v>0</v>
      </c>
      <c r="F156" s="278" t="str">
        <f t="shared" si="199"/>
        <v/>
      </c>
      <c r="G156" s="101"/>
      <c r="H156" s="102"/>
      <c r="I156" s="103" t="str">
        <f t="shared" si="200"/>
        <v/>
      </c>
      <c r="J156" s="143"/>
      <c r="K156" s="434" t="str">
        <f t="shared" si="201"/>
        <v/>
      </c>
      <c r="L156" s="143"/>
      <c r="M156" s="434" t="str">
        <f t="shared" si="202"/>
        <v/>
      </c>
      <c r="N156" s="143"/>
      <c r="O156" s="434" t="str">
        <f t="shared" si="203"/>
        <v/>
      </c>
      <c r="P156" s="143"/>
      <c r="Q156" s="434" t="str">
        <f t="shared" si="204"/>
        <v/>
      </c>
      <c r="R156" s="143"/>
      <c r="S156" s="434" t="str">
        <f t="shared" si="205"/>
        <v/>
      </c>
      <c r="T156" s="143"/>
      <c r="U156" s="434" t="str">
        <f t="shared" si="206"/>
        <v/>
      </c>
      <c r="V156" s="143"/>
      <c r="W156" s="434" t="str">
        <f t="shared" si="207"/>
        <v/>
      </c>
      <c r="X156" s="143"/>
      <c r="Y156" s="434" t="str">
        <f t="shared" si="208"/>
        <v/>
      </c>
      <c r="Z156" s="143"/>
      <c r="AA156" s="434" t="str">
        <f t="shared" si="209"/>
        <v/>
      </c>
      <c r="AB156" s="143"/>
      <c r="AC156" s="434" t="str">
        <f t="shared" si="210"/>
        <v/>
      </c>
      <c r="AD156" s="143"/>
      <c r="AE156" s="434" t="str">
        <f t="shared" si="171"/>
        <v/>
      </c>
      <c r="AF156" s="143"/>
      <c r="AG156" s="434" t="str">
        <f t="shared" si="172"/>
        <v/>
      </c>
      <c r="AH156" s="143"/>
      <c r="AI156" s="434" t="str">
        <f t="shared" si="173"/>
        <v/>
      </c>
      <c r="AJ156" s="143"/>
      <c r="AK156" s="434" t="str">
        <f t="shared" si="174"/>
        <v/>
      </c>
      <c r="AL156" s="143"/>
      <c r="AM156" s="434" t="str">
        <f t="shared" si="175"/>
        <v/>
      </c>
      <c r="AN156" s="143"/>
      <c r="AO156" s="434" t="str">
        <f t="shared" si="176"/>
        <v/>
      </c>
      <c r="AP156" s="143"/>
      <c r="AQ156" s="434" t="str">
        <f t="shared" si="177"/>
        <v/>
      </c>
      <c r="AR156" s="143"/>
      <c r="AS156" s="434" t="str">
        <f t="shared" si="178"/>
        <v/>
      </c>
      <c r="AT156" s="143"/>
      <c r="AU156" s="434" t="str">
        <f t="shared" si="179"/>
        <v/>
      </c>
      <c r="AV156" s="143"/>
      <c r="AW156" s="434" t="str">
        <f t="shared" si="180"/>
        <v/>
      </c>
      <c r="AX156" s="143"/>
      <c r="AY156" s="434" t="str">
        <f t="shared" si="181"/>
        <v/>
      </c>
      <c r="AZ156" s="143"/>
      <c r="BA156" s="434" t="str">
        <f t="shared" si="182"/>
        <v/>
      </c>
      <c r="BB156" s="143"/>
      <c r="BC156" s="434" t="str">
        <f t="shared" si="183"/>
        <v/>
      </c>
      <c r="BD156" s="143"/>
      <c r="BE156" s="434" t="str">
        <f t="shared" si="184"/>
        <v/>
      </c>
      <c r="BF156" s="143"/>
      <c r="BG156" s="434" t="str">
        <f t="shared" si="185"/>
        <v/>
      </c>
      <c r="BH156" s="143"/>
      <c r="BI156" s="434" t="str">
        <f t="shared" si="186"/>
        <v/>
      </c>
      <c r="BJ156" s="143"/>
      <c r="BK156" s="434" t="str">
        <f t="shared" si="187"/>
        <v/>
      </c>
      <c r="BL156" s="143"/>
      <c r="BM156" s="434" t="str">
        <f t="shared" si="188"/>
        <v/>
      </c>
      <c r="BN156" s="143"/>
      <c r="BO156" s="434" t="str">
        <f t="shared" si="189"/>
        <v/>
      </c>
      <c r="BP156" s="143"/>
      <c r="BQ156" s="434" t="str">
        <f t="shared" si="190"/>
        <v/>
      </c>
      <c r="BR156" s="144">
        <f t="shared" si="211"/>
        <v>1</v>
      </c>
      <c r="BS156" s="434" t="str">
        <f t="shared" si="192"/>
        <v/>
      </c>
      <c r="BT156" s="145"/>
      <c r="BU156" s="434" t="str">
        <f t="shared" si="193"/>
        <v/>
      </c>
      <c r="BV156" s="234">
        <f t="shared" si="212"/>
        <v>1</v>
      </c>
      <c r="BW156" s="327">
        <f t="shared" si="213"/>
        <v>0</v>
      </c>
    </row>
    <row r="157" spans="1:75" hidden="1">
      <c r="A157" s="99"/>
      <c r="B157" s="100"/>
      <c r="C157" s="100"/>
      <c r="D157" s="233"/>
      <c r="E157" s="278">
        <f t="shared" si="198"/>
        <v>0</v>
      </c>
      <c r="F157" s="278" t="str">
        <f t="shared" si="199"/>
        <v/>
      </c>
      <c r="G157" s="101"/>
      <c r="H157" s="102"/>
      <c r="I157" s="103" t="str">
        <f t="shared" si="200"/>
        <v/>
      </c>
      <c r="J157" s="143"/>
      <c r="K157" s="434" t="str">
        <f t="shared" si="201"/>
        <v/>
      </c>
      <c r="L157" s="143"/>
      <c r="M157" s="434" t="str">
        <f t="shared" si="202"/>
        <v/>
      </c>
      <c r="N157" s="143"/>
      <c r="O157" s="434" t="str">
        <f t="shared" si="203"/>
        <v/>
      </c>
      <c r="P157" s="143"/>
      <c r="Q157" s="434" t="str">
        <f t="shared" si="204"/>
        <v/>
      </c>
      <c r="R157" s="143"/>
      <c r="S157" s="434" t="str">
        <f t="shared" si="205"/>
        <v/>
      </c>
      <c r="T157" s="143"/>
      <c r="U157" s="434" t="str">
        <f t="shared" si="206"/>
        <v/>
      </c>
      <c r="V157" s="143"/>
      <c r="W157" s="434" t="str">
        <f t="shared" si="207"/>
        <v/>
      </c>
      <c r="X157" s="143"/>
      <c r="Y157" s="434" t="str">
        <f t="shared" si="208"/>
        <v/>
      </c>
      <c r="Z157" s="143"/>
      <c r="AA157" s="434" t="str">
        <f t="shared" si="209"/>
        <v/>
      </c>
      <c r="AB157" s="143"/>
      <c r="AC157" s="434" t="str">
        <f t="shared" si="210"/>
        <v/>
      </c>
      <c r="AD157" s="143"/>
      <c r="AE157" s="434" t="str">
        <f t="shared" si="171"/>
        <v/>
      </c>
      <c r="AF157" s="143"/>
      <c r="AG157" s="434" t="str">
        <f t="shared" si="172"/>
        <v/>
      </c>
      <c r="AH157" s="143"/>
      <c r="AI157" s="434" t="str">
        <f t="shared" si="173"/>
        <v/>
      </c>
      <c r="AJ157" s="143"/>
      <c r="AK157" s="434" t="str">
        <f t="shared" si="174"/>
        <v/>
      </c>
      <c r="AL157" s="143"/>
      <c r="AM157" s="434" t="str">
        <f t="shared" si="175"/>
        <v/>
      </c>
      <c r="AN157" s="143"/>
      <c r="AO157" s="434" t="str">
        <f t="shared" si="176"/>
        <v/>
      </c>
      <c r="AP157" s="143"/>
      <c r="AQ157" s="434" t="str">
        <f t="shared" si="177"/>
        <v/>
      </c>
      <c r="AR157" s="143"/>
      <c r="AS157" s="434" t="str">
        <f t="shared" si="178"/>
        <v/>
      </c>
      <c r="AT157" s="143"/>
      <c r="AU157" s="434" t="str">
        <f t="shared" si="179"/>
        <v/>
      </c>
      <c r="AV157" s="143"/>
      <c r="AW157" s="434" t="str">
        <f t="shared" si="180"/>
        <v/>
      </c>
      <c r="AX157" s="143"/>
      <c r="AY157" s="434" t="str">
        <f t="shared" si="181"/>
        <v/>
      </c>
      <c r="AZ157" s="143"/>
      <c r="BA157" s="434" t="str">
        <f t="shared" si="182"/>
        <v/>
      </c>
      <c r="BB157" s="143"/>
      <c r="BC157" s="434" t="str">
        <f t="shared" si="183"/>
        <v/>
      </c>
      <c r="BD157" s="143"/>
      <c r="BE157" s="434" t="str">
        <f t="shared" si="184"/>
        <v/>
      </c>
      <c r="BF157" s="143"/>
      <c r="BG157" s="434" t="str">
        <f t="shared" si="185"/>
        <v/>
      </c>
      <c r="BH157" s="143"/>
      <c r="BI157" s="434" t="str">
        <f t="shared" si="186"/>
        <v/>
      </c>
      <c r="BJ157" s="143"/>
      <c r="BK157" s="434" t="str">
        <f t="shared" si="187"/>
        <v/>
      </c>
      <c r="BL157" s="143"/>
      <c r="BM157" s="434" t="str">
        <f t="shared" si="188"/>
        <v/>
      </c>
      <c r="BN157" s="143"/>
      <c r="BO157" s="434" t="str">
        <f t="shared" si="189"/>
        <v/>
      </c>
      <c r="BP157" s="143"/>
      <c r="BQ157" s="434" t="str">
        <f t="shared" si="190"/>
        <v/>
      </c>
      <c r="BR157" s="144">
        <f t="shared" si="211"/>
        <v>1</v>
      </c>
      <c r="BS157" s="434" t="str">
        <f t="shared" si="192"/>
        <v/>
      </c>
      <c r="BT157" s="145"/>
      <c r="BU157" s="434" t="str">
        <f t="shared" si="193"/>
        <v/>
      </c>
      <c r="BV157" s="234">
        <f t="shared" si="212"/>
        <v>1</v>
      </c>
      <c r="BW157" s="327">
        <f t="shared" si="213"/>
        <v>0</v>
      </c>
    </row>
    <row r="158" spans="1:75" hidden="1">
      <c r="A158" s="99"/>
      <c r="B158" s="100"/>
      <c r="C158" s="100"/>
      <c r="D158" s="233"/>
      <c r="E158" s="278">
        <f t="shared" si="198"/>
        <v>0</v>
      </c>
      <c r="F158" s="278" t="str">
        <f t="shared" si="199"/>
        <v/>
      </c>
      <c r="G158" s="101"/>
      <c r="H158" s="102"/>
      <c r="I158" s="103" t="str">
        <f t="shared" si="200"/>
        <v/>
      </c>
      <c r="J158" s="143"/>
      <c r="K158" s="434" t="str">
        <f t="shared" si="201"/>
        <v/>
      </c>
      <c r="L158" s="143"/>
      <c r="M158" s="434" t="str">
        <f t="shared" si="202"/>
        <v/>
      </c>
      <c r="N158" s="143"/>
      <c r="O158" s="434" t="str">
        <f t="shared" si="203"/>
        <v/>
      </c>
      <c r="P158" s="143"/>
      <c r="Q158" s="434" t="str">
        <f t="shared" si="204"/>
        <v/>
      </c>
      <c r="R158" s="143"/>
      <c r="S158" s="434" t="str">
        <f t="shared" si="205"/>
        <v/>
      </c>
      <c r="T158" s="143"/>
      <c r="U158" s="434" t="str">
        <f t="shared" si="206"/>
        <v/>
      </c>
      <c r="V158" s="143"/>
      <c r="W158" s="434" t="str">
        <f t="shared" si="207"/>
        <v/>
      </c>
      <c r="X158" s="143"/>
      <c r="Y158" s="434" t="str">
        <f t="shared" si="208"/>
        <v/>
      </c>
      <c r="Z158" s="143"/>
      <c r="AA158" s="434" t="str">
        <f t="shared" si="209"/>
        <v/>
      </c>
      <c r="AB158" s="143"/>
      <c r="AC158" s="434" t="str">
        <f t="shared" si="210"/>
        <v/>
      </c>
      <c r="AD158" s="143"/>
      <c r="AE158" s="434" t="str">
        <f t="shared" si="171"/>
        <v/>
      </c>
      <c r="AF158" s="143"/>
      <c r="AG158" s="434" t="str">
        <f t="shared" si="172"/>
        <v/>
      </c>
      <c r="AH158" s="143"/>
      <c r="AI158" s="434" t="str">
        <f t="shared" si="173"/>
        <v/>
      </c>
      <c r="AJ158" s="143"/>
      <c r="AK158" s="434" t="str">
        <f t="shared" si="174"/>
        <v/>
      </c>
      <c r="AL158" s="143"/>
      <c r="AM158" s="434" t="str">
        <f t="shared" si="175"/>
        <v/>
      </c>
      <c r="AN158" s="143"/>
      <c r="AO158" s="434" t="str">
        <f t="shared" si="176"/>
        <v/>
      </c>
      <c r="AP158" s="143"/>
      <c r="AQ158" s="434" t="str">
        <f t="shared" si="177"/>
        <v/>
      </c>
      <c r="AR158" s="143"/>
      <c r="AS158" s="434" t="str">
        <f t="shared" si="178"/>
        <v/>
      </c>
      <c r="AT158" s="143"/>
      <c r="AU158" s="434" t="str">
        <f t="shared" si="179"/>
        <v/>
      </c>
      <c r="AV158" s="143"/>
      <c r="AW158" s="434" t="str">
        <f t="shared" si="180"/>
        <v/>
      </c>
      <c r="AX158" s="143"/>
      <c r="AY158" s="434" t="str">
        <f t="shared" si="181"/>
        <v/>
      </c>
      <c r="AZ158" s="143"/>
      <c r="BA158" s="434" t="str">
        <f t="shared" si="182"/>
        <v/>
      </c>
      <c r="BB158" s="143"/>
      <c r="BC158" s="434" t="str">
        <f t="shared" si="183"/>
        <v/>
      </c>
      <c r="BD158" s="143"/>
      <c r="BE158" s="434" t="str">
        <f t="shared" si="184"/>
        <v/>
      </c>
      <c r="BF158" s="143"/>
      <c r="BG158" s="434" t="str">
        <f t="shared" si="185"/>
        <v/>
      </c>
      <c r="BH158" s="143"/>
      <c r="BI158" s="434" t="str">
        <f t="shared" si="186"/>
        <v/>
      </c>
      <c r="BJ158" s="143"/>
      <c r="BK158" s="434" t="str">
        <f t="shared" si="187"/>
        <v/>
      </c>
      <c r="BL158" s="143"/>
      <c r="BM158" s="434" t="str">
        <f t="shared" si="188"/>
        <v/>
      </c>
      <c r="BN158" s="143"/>
      <c r="BO158" s="434" t="str">
        <f t="shared" si="189"/>
        <v/>
      </c>
      <c r="BP158" s="143"/>
      <c r="BQ158" s="434" t="str">
        <f t="shared" si="190"/>
        <v/>
      </c>
      <c r="BR158" s="144">
        <f t="shared" si="211"/>
        <v>1</v>
      </c>
      <c r="BS158" s="434" t="str">
        <f t="shared" si="192"/>
        <v/>
      </c>
      <c r="BT158" s="145"/>
      <c r="BU158" s="434" t="str">
        <f t="shared" si="193"/>
        <v/>
      </c>
      <c r="BV158" s="234">
        <f t="shared" si="212"/>
        <v>1</v>
      </c>
      <c r="BW158" s="327">
        <f t="shared" si="213"/>
        <v>0</v>
      </c>
    </row>
    <row r="159" spans="1:75" hidden="1">
      <c r="A159" s="99"/>
      <c r="B159" s="100"/>
      <c r="C159" s="100"/>
      <c r="D159" s="233"/>
      <c r="E159" s="278">
        <f t="shared" si="198"/>
        <v>0</v>
      </c>
      <c r="F159" s="278" t="str">
        <f t="shared" si="199"/>
        <v/>
      </c>
      <c r="G159" s="101"/>
      <c r="H159" s="102"/>
      <c r="I159" s="103" t="str">
        <f t="shared" si="200"/>
        <v/>
      </c>
      <c r="J159" s="143"/>
      <c r="K159" s="434" t="str">
        <f t="shared" si="201"/>
        <v/>
      </c>
      <c r="L159" s="143"/>
      <c r="M159" s="434" t="str">
        <f t="shared" si="202"/>
        <v/>
      </c>
      <c r="N159" s="143"/>
      <c r="O159" s="434" t="str">
        <f t="shared" si="203"/>
        <v/>
      </c>
      <c r="P159" s="143"/>
      <c r="Q159" s="434" t="str">
        <f t="shared" si="204"/>
        <v/>
      </c>
      <c r="R159" s="143"/>
      <c r="S159" s="434" t="str">
        <f t="shared" si="205"/>
        <v/>
      </c>
      <c r="T159" s="143"/>
      <c r="U159" s="434" t="str">
        <f t="shared" si="206"/>
        <v/>
      </c>
      <c r="V159" s="143"/>
      <c r="W159" s="434" t="str">
        <f t="shared" si="207"/>
        <v/>
      </c>
      <c r="X159" s="143"/>
      <c r="Y159" s="434" t="str">
        <f t="shared" si="208"/>
        <v/>
      </c>
      <c r="Z159" s="143"/>
      <c r="AA159" s="434" t="str">
        <f t="shared" si="209"/>
        <v/>
      </c>
      <c r="AB159" s="143"/>
      <c r="AC159" s="434" t="str">
        <f t="shared" si="210"/>
        <v/>
      </c>
      <c r="AD159" s="143"/>
      <c r="AE159" s="434" t="str">
        <f t="shared" si="171"/>
        <v/>
      </c>
      <c r="AF159" s="143"/>
      <c r="AG159" s="434" t="str">
        <f t="shared" si="172"/>
        <v/>
      </c>
      <c r="AH159" s="143"/>
      <c r="AI159" s="434" t="str">
        <f t="shared" si="173"/>
        <v/>
      </c>
      <c r="AJ159" s="143"/>
      <c r="AK159" s="434" t="str">
        <f t="shared" si="174"/>
        <v/>
      </c>
      <c r="AL159" s="143"/>
      <c r="AM159" s="434" t="str">
        <f t="shared" si="175"/>
        <v/>
      </c>
      <c r="AN159" s="143"/>
      <c r="AO159" s="434" t="str">
        <f t="shared" si="176"/>
        <v/>
      </c>
      <c r="AP159" s="143"/>
      <c r="AQ159" s="434" t="str">
        <f t="shared" si="177"/>
        <v/>
      </c>
      <c r="AR159" s="143"/>
      <c r="AS159" s="434" t="str">
        <f t="shared" si="178"/>
        <v/>
      </c>
      <c r="AT159" s="143"/>
      <c r="AU159" s="434" t="str">
        <f t="shared" si="179"/>
        <v/>
      </c>
      <c r="AV159" s="143"/>
      <c r="AW159" s="434" t="str">
        <f t="shared" si="180"/>
        <v/>
      </c>
      <c r="AX159" s="143"/>
      <c r="AY159" s="434" t="str">
        <f t="shared" si="181"/>
        <v/>
      </c>
      <c r="AZ159" s="143"/>
      <c r="BA159" s="434" t="str">
        <f t="shared" si="182"/>
        <v/>
      </c>
      <c r="BB159" s="143"/>
      <c r="BC159" s="434" t="str">
        <f t="shared" si="183"/>
        <v/>
      </c>
      <c r="BD159" s="143"/>
      <c r="BE159" s="434" t="str">
        <f t="shared" si="184"/>
        <v/>
      </c>
      <c r="BF159" s="143"/>
      <c r="BG159" s="434" t="str">
        <f t="shared" si="185"/>
        <v/>
      </c>
      <c r="BH159" s="143"/>
      <c r="BI159" s="434" t="str">
        <f t="shared" si="186"/>
        <v/>
      </c>
      <c r="BJ159" s="143"/>
      <c r="BK159" s="434" t="str">
        <f t="shared" si="187"/>
        <v/>
      </c>
      <c r="BL159" s="143"/>
      <c r="BM159" s="434" t="str">
        <f t="shared" si="188"/>
        <v/>
      </c>
      <c r="BN159" s="143"/>
      <c r="BO159" s="434" t="str">
        <f t="shared" si="189"/>
        <v/>
      </c>
      <c r="BP159" s="143"/>
      <c r="BQ159" s="434" t="str">
        <f t="shared" si="190"/>
        <v/>
      </c>
      <c r="BR159" s="144">
        <f t="shared" si="211"/>
        <v>1</v>
      </c>
      <c r="BS159" s="434" t="str">
        <f t="shared" si="192"/>
        <v/>
      </c>
      <c r="BT159" s="145"/>
      <c r="BU159" s="434" t="str">
        <f t="shared" si="193"/>
        <v/>
      </c>
      <c r="BV159" s="234">
        <f t="shared" si="212"/>
        <v>1</v>
      </c>
      <c r="BW159" s="327">
        <f t="shared" si="213"/>
        <v>0</v>
      </c>
    </row>
    <row r="160" spans="1:75" hidden="1">
      <c r="A160" s="99"/>
      <c r="B160" s="100"/>
      <c r="C160" s="100"/>
      <c r="D160" s="233"/>
      <c r="E160" s="278">
        <f t="shared" si="198"/>
        <v>0</v>
      </c>
      <c r="F160" s="278" t="str">
        <f t="shared" si="199"/>
        <v/>
      </c>
      <c r="G160" s="101"/>
      <c r="H160" s="102"/>
      <c r="I160" s="103" t="str">
        <f t="shared" si="200"/>
        <v/>
      </c>
      <c r="J160" s="143"/>
      <c r="K160" s="434" t="str">
        <f t="shared" si="201"/>
        <v/>
      </c>
      <c r="L160" s="143"/>
      <c r="M160" s="434" t="str">
        <f t="shared" si="202"/>
        <v/>
      </c>
      <c r="N160" s="143"/>
      <c r="O160" s="434" t="str">
        <f t="shared" si="203"/>
        <v/>
      </c>
      <c r="P160" s="143"/>
      <c r="Q160" s="434" t="str">
        <f t="shared" si="204"/>
        <v/>
      </c>
      <c r="R160" s="143"/>
      <c r="S160" s="434" t="str">
        <f t="shared" si="205"/>
        <v/>
      </c>
      <c r="T160" s="143"/>
      <c r="U160" s="434" t="str">
        <f t="shared" si="206"/>
        <v/>
      </c>
      <c r="V160" s="143"/>
      <c r="W160" s="434" t="str">
        <f t="shared" si="207"/>
        <v/>
      </c>
      <c r="X160" s="143"/>
      <c r="Y160" s="434" t="str">
        <f t="shared" si="208"/>
        <v/>
      </c>
      <c r="Z160" s="143"/>
      <c r="AA160" s="434" t="str">
        <f t="shared" si="209"/>
        <v/>
      </c>
      <c r="AB160" s="143"/>
      <c r="AC160" s="434" t="str">
        <f t="shared" si="210"/>
        <v/>
      </c>
      <c r="AD160" s="143"/>
      <c r="AE160" s="434" t="str">
        <f t="shared" si="171"/>
        <v/>
      </c>
      <c r="AF160" s="143"/>
      <c r="AG160" s="434" t="str">
        <f t="shared" si="172"/>
        <v/>
      </c>
      <c r="AH160" s="143"/>
      <c r="AI160" s="434" t="str">
        <f t="shared" si="173"/>
        <v/>
      </c>
      <c r="AJ160" s="143"/>
      <c r="AK160" s="434" t="str">
        <f t="shared" si="174"/>
        <v/>
      </c>
      <c r="AL160" s="143"/>
      <c r="AM160" s="434" t="str">
        <f t="shared" si="175"/>
        <v/>
      </c>
      <c r="AN160" s="143"/>
      <c r="AO160" s="434" t="str">
        <f t="shared" si="176"/>
        <v/>
      </c>
      <c r="AP160" s="143"/>
      <c r="AQ160" s="434" t="str">
        <f t="shared" si="177"/>
        <v/>
      </c>
      <c r="AR160" s="143"/>
      <c r="AS160" s="434" t="str">
        <f t="shared" si="178"/>
        <v/>
      </c>
      <c r="AT160" s="143"/>
      <c r="AU160" s="434" t="str">
        <f t="shared" si="179"/>
        <v/>
      </c>
      <c r="AV160" s="143"/>
      <c r="AW160" s="434" t="str">
        <f t="shared" si="180"/>
        <v/>
      </c>
      <c r="AX160" s="143"/>
      <c r="AY160" s="434" t="str">
        <f t="shared" si="181"/>
        <v/>
      </c>
      <c r="AZ160" s="143"/>
      <c r="BA160" s="434" t="str">
        <f t="shared" si="182"/>
        <v/>
      </c>
      <c r="BB160" s="143"/>
      <c r="BC160" s="434" t="str">
        <f t="shared" si="183"/>
        <v/>
      </c>
      <c r="BD160" s="143"/>
      <c r="BE160" s="434" t="str">
        <f t="shared" si="184"/>
        <v/>
      </c>
      <c r="BF160" s="143"/>
      <c r="BG160" s="434" t="str">
        <f t="shared" si="185"/>
        <v/>
      </c>
      <c r="BH160" s="143"/>
      <c r="BI160" s="434" t="str">
        <f t="shared" si="186"/>
        <v/>
      </c>
      <c r="BJ160" s="143"/>
      <c r="BK160" s="434" t="str">
        <f t="shared" si="187"/>
        <v/>
      </c>
      <c r="BL160" s="143"/>
      <c r="BM160" s="434" t="str">
        <f t="shared" si="188"/>
        <v/>
      </c>
      <c r="BN160" s="143"/>
      <c r="BO160" s="434" t="str">
        <f t="shared" si="189"/>
        <v/>
      </c>
      <c r="BP160" s="143"/>
      <c r="BQ160" s="434" t="str">
        <f t="shared" si="190"/>
        <v/>
      </c>
      <c r="BR160" s="144">
        <f t="shared" si="211"/>
        <v>1</v>
      </c>
      <c r="BS160" s="434" t="str">
        <f t="shared" si="192"/>
        <v/>
      </c>
      <c r="BT160" s="145"/>
      <c r="BU160" s="434" t="str">
        <f t="shared" si="193"/>
        <v/>
      </c>
      <c r="BV160" s="234">
        <f t="shared" si="212"/>
        <v>1</v>
      </c>
      <c r="BW160" s="327">
        <f t="shared" si="213"/>
        <v>0</v>
      </c>
    </row>
    <row r="161" spans="1:75" hidden="1">
      <c r="A161" s="99"/>
      <c r="B161" s="100"/>
      <c r="C161" s="100"/>
      <c r="D161" s="233"/>
      <c r="E161" s="278">
        <f t="shared" si="198"/>
        <v>0</v>
      </c>
      <c r="F161" s="278" t="str">
        <f t="shared" si="199"/>
        <v/>
      </c>
      <c r="G161" s="101"/>
      <c r="H161" s="102"/>
      <c r="I161" s="103" t="str">
        <f t="shared" si="200"/>
        <v/>
      </c>
      <c r="J161" s="143"/>
      <c r="K161" s="434" t="str">
        <f t="shared" si="201"/>
        <v/>
      </c>
      <c r="L161" s="143"/>
      <c r="M161" s="434" t="str">
        <f t="shared" si="202"/>
        <v/>
      </c>
      <c r="N161" s="143"/>
      <c r="O161" s="434" t="str">
        <f t="shared" si="203"/>
        <v/>
      </c>
      <c r="P161" s="143"/>
      <c r="Q161" s="434" t="str">
        <f t="shared" si="204"/>
        <v/>
      </c>
      <c r="R161" s="143"/>
      <c r="S161" s="434" t="str">
        <f t="shared" si="205"/>
        <v/>
      </c>
      <c r="T161" s="143"/>
      <c r="U161" s="434" t="str">
        <f t="shared" si="206"/>
        <v/>
      </c>
      <c r="V161" s="143"/>
      <c r="W161" s="434" t="str">
        <f t="shared" si="207"/>
        <v/>
      </c>
      <c r="X161" s="143"/>
      <c r="Y161" s="434" t="str">
        <f t="shared" si="208"/>
        <v/>
      </c>
      <c r="Z161" s="143"/>
      <c r="AA161" s="434" t="str">
        <f t="shared" si="209"/>
        <v/>
      </c>
      <c r="AB161" s="143"/>
      <c r="AC161" s="434" t="str">
        <f t="shared" si="210"/>
        <v/>
      </c>
      <c r="AD161" s="143"/>
      <c r="AE161" s="434" t="str">
        <f t="shared" si="171"/>
        <v/>
      </c>
      <c r="AF161" s="143"/>
      <c r="AG161" s="434" t="str">
        <f t="shared" si="172"/>
        <v/>
      </c>
      <c r="AH161" s="143"/>
      <c r="AI161" s="434" t="str">
        <f t="shared" si="173"/>
        <v/>
      </c>
      <c r="AJ161" s="143"/>
      <c r="AK161" s="434" t="str">
        <f t="shared" si="174"/>
        <v/>
      </c>
      <c r="AL161" s="143"/>
      <c r="AM161" s="434" t="str">
        <f t="shared" si="175"/>
        <v/>
      </c>
      <c r="AN161" s="143"/>
      <c r="AO161" s="434" t="str">
        <f t="shared" si="176"/>
        <v/>
      </c>
      <c r="AP161" s="143"/>
      <c r="AQ161" s="434" t="str">
        <f t="shared" si="177"/>
        <v/>
      </c>
      <c r="AR161" s="143"/>
      <c r="AS161" s="434" t="str">
        <f t="shared" si="178"/>
        <v/>
      </c>
      <c r="AT161" s="143"/>
      <c r="AU161" s="434" t="str">
        <f t="shared" si="179"/>
        <v/>
      </c>
      <c r="AV161" s="143"/>
      <c r="AW161" s="434" t="str">
        <f t="shared" si="180"/>
        <v/>
      </c>
      <c r="AX161" s="143"/>
      <c r="AY161" s="434" t="str">
        <f t="shared" si="181"/>
        <v/>
      </c>
      <c r="AZ161" s="143"/>
      <c r="BA161" s="434" t="str">
        <f t="shared" si="182"/>
        <v/>
      </c>
      <c r="BB161" s="143"/>
      <c r="BC161" s="434" t="str">
        <f t="shared" si="183"/>
        <v/>
      </c>
      <c r="BD161" s="143"/>
      <c r="BE161" s="434" t="str">
        <f t="shared" si="184"/>
        <v/>
      </c>
      <c r="BF161" s="143"/>
      <c r="BG161" s="434" t="str">
        <f t="shared" si="185"/>
        <v/>
      </c>
      <c r="BH161" s="143"/>
      <c r="BI161" s="434" t="str">
        <f t="shared" si="186"/>
        <v/>
      </c>
      <c r="BJ161" s="143"/>
      <c r="BK161" s="434" t="str">
        <f t="shared" si="187"/>
        <v/>
      </c>
      <c r="BL161" s="143"/>
      <c r="BM161" s="434" t="str">
        <f t="shared" si="188"/>
        <v/>
      </c>
      <c r="BN161" s="143"/>
      <c r="BO161" s="434" t="str">
        <f t="shared" si="189"/>
        <v/>
      </c>
      <c r="BP161" s="143"/>
      <c r="BQ161" s="434" t="str">
        <f t="shared" si="190"/>
        <v/>
      </c>
      <c r="BR161" s="144">
        <f t="shared" si="211"/>
        <v>1</v>
      </c>
      <c r="BS161" s="434" t="str">
        <f t="shared" si="192"/>
        <v/>
      </c>
      <c r="BT161" s="145"/>
      <c r="BU161" s="434" t="str">
        <f t="shared" si="193"/>
        <v/>
      </c>
      <c r="BV161" s="234">
        <f t="shared" si="212"/>
        <v>1</v>
      </c>
      <c r="BW161" s="327">
        <f t="shared" si="213"/>
        <v>0</v>
      </c>
    </row>
    <row r="162" spans="1:75" hidden="1">
      <c r="A162" s="99"/>
      <c r="B162" s="100"/>
      <c r="C162" s="100"/>
      <c r="D162" s="233"/>
      <c r="E162" s="278">
        <f t="shared" si="198"/>
        <v>0</v>
      </c>
      <c r="F162" s="278" t="str">
        <f t="shared" si="199"/>
        <v/>
      </c>
      <c r="G162" s="101"/>
      <c r="H162" s="102"/>
      <c r="I162" s="103" t="str">
        <f t="shared" si="200"/>
        <v/>
      </c>
      <c r="J162" s="143"/>
      <c r="K162" s="434" t="str">
        <f t="shared" si="201"/>
        <v/>
      </c>
      <c r="L162" s="143"/>
      <c r="M162" s="434" t="str">
        <f t="shared" si="202"/>
        <v/>
      </c>
      <c r="N162" s="143"/>
      <c r="O162" s="434" t="str">
        <f t="shared" si="203"/>
        <v/>
      </c>
      <c r="P162" s="143"/>
      <c r="Q162" s="434" t="str">
        <f t="shared" si="204"/>
        <v/>
      </c>
      <c r="R162" s="143"/>
      <c r="S162" s="434" t="str">
        <f t="shared" si="205"/>
        <v/>
      </c>
      <c r="T162" s="143"/>
      <c r="U162" s="434" t="str">
        <f t="shared" si="206"/>
        <v/>
      </c>
      <c r="V162" s="143"/>
      <c r="W162" s="434" t="str">
        <f t="shared" si="207"/>
        <v/>
      </c>
      <c r="X162" s="143"/>
      <c r="Y162" s="434" t="str">
        <f t="shared" si="208"/>
        <v/>
      </c>
      <c r="Z162" s="143"/>
      <c r="AA162" s="434" t="str">
        <f t="shared" si="209"/>
        <v/>
      </c>
      <c r="AB162" s="143"/>
      <c r="AC162" s="434" t="str">
        <f t="shared" si="210"/>
        <v/>
      </c>
      <c r="AD162" s="143"/>
      <c r="AE162" s="434" t="str">
        <f t="shared" si="171"/>
        <v/>
      </c>
      <c r="AF162" s="143"/>
      <c r="AG162" s="434" t="str">
        <f t="shared" si="172"/>
        <v/>
      </c>
      <c r="AH162" s="143"/>
      <c r="AI162" s="434" t="str">
        <f t="shared" si="173"/>
        <v/>
      </c>
      <c r="AJ162" s="143"/>
      <c r="AK162" s="434" t="str">
        <f t="shared" si="174"/>
        <v/>
      </c>
      <c r="AL162" s="143"/>
      <c r="AM162" s="434" t="str">
        <f t="shared" si="175"/>
        <v/>
      </c>
      <c r="AN162" s="143"/>
      <c r="AO162" s="434" t="str">
        <f t="shared" si="176"/>
        <v/>
      </c>
      <c r="AP162" s="143"/>
      <c r="AQ162" s="434" t="str">
        <f t="shared" si="177"/>
        <v/>
      </c>
      <c r="AR162" s="143"/>
      <c r="AS162" s="434" t="str">
        <f t="shared" si="178"/>
        <v/>
      </c>
      <c r="AT162" s="143"/>
      <c r="AU162" s="434" t="str">
        <f t="shared" si="179"/>
        <v/>
      </c>
      <c r="AV162" s="143"/>
      <c r="AW162" s="434" t="str">
        <f t="shared" si="180"/>
        <v/>
      </c>
      <c r="AX162" s="143"/>
      <c r="AY162" s="434" t="str">
        <f t="shared" si="181"/>
        <v/>
      </c>
      <c r="AZ162" s="143"/>
      <c r="BA162" s="434" t="str">
        <f t="shared" si="182"/>
        <v/>
      </c>
      <c r="BB162" s="143"/>
      <c r="BC162" s="434" t="str">
        <f t="shared" si="183"/>
        <v/>
      </c>
      <c r="BD162" s="143"/>
      <c r="BE162" s="434" t="str">
        <f t="shared" si="184"/>
        <v/>
      </c>
      <c r="BF162" s="143"/>
      <c r="BG162" s="434" t="str">
        <f t="shared" si="185"/>
        <v/>
      </c>
      <c r="BH162" s="143"/>
      <c r="BI162" s="434" t="str">
        <f t="shared" si="186"/>
        <v/>
      </c>
      <c r="BJ162" s="143"/>
      <c r="BK162" s="434" t="str">
        <f t="shared" si="187"/>
        <v/>
      </c>
      <c r="BL162" s="143"/>
      <c r="BM162" s="434" t="str">
        <f t="shared" si="188"/>
        <v/>
      </c>
      <c r="BN162" s="143"/>
      <c r="BO162" s="434" t="str">
        <f t="shared" si="189"/>
        <v/>
      </c>
      <c r="BP162" s="143"/>
      <c r="BQ162" s="434" t="str">
        <f t="shared" si="190"/>
        <v/>
      </c>
      <c r="BR162" s="144">
        <f t="shared" si="211"/>
        <v>1</v>
      </c>
      <c r="BS162" s="434" t="str">
        <f t="shared" si="192"/>
        <v/>
      </c>
      <c r="BT162" s="145"/>
      <c r="BU162" s="434" t="str">
        <f t="shared" si="193"/>
        <v/>
      </c>
      <c r="BV162" s="234">
        <f t="shared" si="212"/>
        <v>1</v>
      </c>
      <c r="BW162" s="327">
        <f t="shared" si="213"/>
        <v>0</v>
      </c>
    </row>
    <row r="163" spans="1:75" hidden="1">
      <c r="A163" s="99"/>
      <c r="B163" s="100"/>
      <c r="C163" s="100"/>
      <c r="D163" s="233"/>
      <c r="E163" s="278">
        <f t="shared" si="198"/>
        <v>0</v>
      </c>
      <c r="F163" s="278" t="str">
        <f t="shared" si="199"/>
        <v/>
      </c>
      <c r="G163" s="101"/>
      <c r="H163" s="102"/>
      <c r="I163" s="103" t="str">
        <f t="shared" si="200"/>
        <v/>
      </c>
      <c r="J163" s="143"/>
      <c r="K163" s="434" t="str">
        <f t="shared" si="201"/>
        <v/>
      </c>
      <c r="L163" s="143"/>
      <c r="M163" s="434" t="str">
        <f t="shared" si="202"/>
        <v/>
      </c>
      <c r="N163" s="143"/>
      <c r="O163" s="434" t="str">
        <f t="shared" si="203"/>
        <v/>
      </c>
      <c r="P163" s="143"/>
      <c r="Q163" s="434" t="str">
        <f t="shared" si="204"/>
        <v/>
      </c>
      <c r="R163" s="143"/>
      <c r="S163" s="434" t="str">
        <f t="shared" si="205"/>
        <v/>
      </c>
      <c r="T163" s="143"/>
      <c r="U163" s="434" t="str">
        <f t="shared" si="206"/>
        <v/>
      </c>
      <c r="V163" s="143"/>
      <c r="W163" s="434" t="str">
        <f t="shared" si="207"/>
        <v/>
      </c>
      <c r="X163" s="143"/>
      <c r="Y163" s="434" t="str">
        <f t="shared" si="208"/>
        <v/>
      </c>
      <c r="Z163" s="143"/>
      <c r="AA163" s="434" t="str">
        <f t="shared" si="209"/>
        <v/>
      </c>
      <c r="AB163" s="143"/>
      <c r="AC163" s="434" t="str">
        <f t="shared" si="210"/>
        <v/>
      </c>
      <c r="AD163" s="143"/>
      <c r="AE163" s="434" t="str">
        <f t="shared" si="171"/>
        <v/>
      </c>
      <c r="AF163" s="143"/>
      <c r="AG163" s="434" t="str">
        <f t="shared" si="172"/>
        <v/>
      </c>
      <c r="AH163" s="143"/>
      <c r="AI163" s="434" t="str">
        <f t="shared" si="173"/>
        <v/>
      </c>
      <c r="AJ163" s="143"/>
      <c r="AK163" s="434" t="str">
        <f t="shared" si="174"/>
        <v/>
      </c>
      <c r="AL163" s="143"/>
      <c r="AM163" s="434" t="str">
        <f t="shared" si="175"/>
        <v/>
      </c>
      <c r="AN163" s="143"/>
      <c r="AO163" s="434" t="str">
        <f t="shared" si="176"/>
        <v/>
      </c>
      <c r="AP163" s="143"/>
      <c r="AQ163" s="434" t="str">
        <f t="shared" si="177"/>
        <v/>
      </c>
      <c r="AR163" s="143"/>
      <c r="AS163" s="434" t="str">
        <f t="shared" si="178"/>
        <v/>
      </c>
      <c r="AT163" s="143"/>
      <c r="AU163" s="434" t="str">
        <f t="shared" si="179"/>
        <v/>
      </c>
      <c r="AV163" s="143"/>
      <c r="AW163" s="434" t="str">
        <f t="shared" si="180"/>
        <v/>
      </c>
      <c r="AX163" s="143"/>
      <c r="AY163" s="434" t="str">
        <f t="shared" si="181"/>
        <v/>
      </c>
      <c r="AZ163" s="143"/>
      <c r="BA163" s="434" t="str">
        <f t="shared" si="182"/>
        <v/>
      </c>
      <c r="BB163" s="143"/>
      <c r="BC163" s="434" t="str">
        <f t="shared" si="183"/>
        <v/>
      </c>
      <c r="BD163" s="143"/>
      <c r="BE163" s="434" t="str">
        <f t="shared" si="184"/>
        <v/>
      </c>
      <c r="BF163" s="143"/>
      <c r="BG163" s="434" t="str">
        <f t="shared" si="185"/>
        <v/>
      </c>
      <c r="BH163" s="143"/>
      <c r="BI163" s="434" t="str">
        <f t="shared" si="186"/>
        <v/>
      </c>
      <c r="BJ163" s="143"/>
      <c r="BK163" s="434" t="str">
        <f t="shared" si="187"/>
        <v/>
      </c>
      <c r="BL163" s="143"/>
      <c r="BM163" s="434" t="str">
        <f t="shared" si="188"/>
        <v/>
      </c>
      <c r="BN163" s="143"/>
      <c r="BO163" s="434" t="str">
        <f t="shared" si="189"/>
        <v/>
      </c>
      <c r="BP163" s="143"/>
      <c r="BQ163" s="434" t="str">
        <f t="shared" si="190"/>
        <v/>
      </c>
      <c r="BR163" s="144">
        <f t="shared" si="211"/>
        <v>1</v>
      </c>
      <c r="BS163" s="434" t="str">
        <f t="shared" si="192"/>
        <v/>
      </c>
      <c r="BT163" s="145"/>
      <c r="BU163" s="434" t="str">
        <f t="shared" si="193"/>
        <v/>
      </c>
      <c r="BV163" s="234">
        <f t="shared" si="212"/>
        <v>1</v>
      </c>
      <c r="BW163" s="327">
        <f t="shared" si="213"/>
        <v>0</v>
      </c>
    </row>
    <row r="164" spans="1:75" hidden="1">
      <c r="A164" s="99"/>
      <c r="B164" s="100"/>
      <c r="C164" s="100"/>
      <c r="D164" s="233"/>
      <c r="E164" s="278">
        <f t="shared" si="198"/>
        <v>0</v>
      </c>
      <c r="F164" s="278" t="str">
        <f t="shared" si="199"/>
        <v/>
      </c>
      <c r="G164" s="101"/>
      <c r="H164" s="102"/>
      <c r="I164" s="103" t="str">
        <f t="shared" si="200"/>
        <v/>
      </c>
      <c r="J164" s="143"/>
      <c r="K164" s="434" t="str">
        <f t="shared" si="201"/>
        <v/>
      </c>
      <c r="L164" s="143"/>
      <c r="M164" s="434" t="str">
        <f t="shared" si="202"/>
        <v/>
      </c>
      <c r="N164" s="143"/>
      <c r="O164" s="434" t="str">
        <f t="shared" si="203"/>
        <v/>
      </c>
      <c r="P164" s="143"/>
      <c r="Q164" s="434" t="str">
        <f t="shared" si="204"/>
        <v/>
      </c>
      <c r="R164" s="143"/>
      <c r="S164" s="434" t="str">
        <f t="shared" si="205"/>
        <v/>
      </c>
      <c r="T164" s="143"/>
      <c r="U164" s="434" t="str">
        <f t="shared" si="206"/>
        <v/>
      </c>
      <c r="V164" s="143"/>
      <c r="W164" s="434" t="str">
        <f t="shared" si="207"/>
        <v/>
      </c>
      <c r="X164" s="143"/>
      <c r="Y164" s="434" t="str">
        <f t="shared" si="208"/>
        <v/>
      </c>
      <c r="Z164" s="143"/>
      <c r="AA164" s="434" t="str">
        <f t="shared" si="209"/>
        <v/>
      </c>
      <c r="AB164" s="143"/>
      <c r="AC164" s="434" t="str">
        <f t="shared" si="210"/>
        <v/>
      </c>
      <c r="AD164" s="143"/>
      <c r="AE164" s="434" t="str">
        <f t="shared" si="171"/>
        <v/>
      </c>
      <c r="AF164" s="143"/>
      <c r="AG164" s="434" t="str">
        <f t="shared" si="172"/>
        <v/>
      </c>
      <c r="AH164" s="143"/>
      <c r="AI164" s="434" t="str">
        <f t="shared" si="173"/>
        <v/>
      </c>
      <c r="AJ164" s="143"/>
      <c r="AK164" s="434" t="str">
        <f t="shared" si="174"/>
        <v/>
      </c>
      <c r="AL164" s="143"/>
      <c r="AM164" s="434" t="str">
        <f t="shared" si="175"/>
        <v/>
      </c>
      <c r="AN164" s="143"/>
      <c r="AO164" s="434" t="str">
        <f t="shared" si="176"/>
        <v/>
      </c>
      <c r="AP164" s="143"/>
      <c r="AQ164" s="434" t="str">
        <f t="shared" si="177"/>
        <v/>
      </c>
      <c r="AR164" s="143"/>
      <c r="AS164" s="434" t="str">
        <f t="shared" si="178"/>
        <v/>
      </c>
      <c r="AT164" s="143"/>
      <c r="AU164" s="434" t="str">
        <f t="shared" si="179"/>
        <v/>
      </c>
      <c r="AV164" s="143"/>
      <c r="AW164" s="434" t="str">
        <f t="shared" si="180"/>
        <v/>
      </c>
      <c r="AX164" s="143"/>
      <c r="AY164" s="434" t="str">
        <f t="shared" si="181"/>
        <v/>
      </c>
      <c r="AZ164" s="143"/>
      <c r="BA164" s="434" t="str">
        <f t="shared" si="182"/>
        <v/>
      </c>
      <c r="BB164" s="143"/>
      <c r="BC164" s="434" t="str">
        <f t="shared" si="183"/>
        <v/>
      </c>
      <c r="BD164" s="143"/>
      <c r="BE164" s="434" t="str">
        <f t="shared" si="184"/>
        <v/>
      </c>
      <c r="BF164" s="143"/>
      <c r="BG164" s="434" t="str">
        <f t="shared" si="185"/>
        <v/>
      </c>
      <c r="BH164" s="143"/>
      <c r="BI164" s="434" t="str">
        <f t="shared" si="186"/>
        <v/>
      </c>
      <c r="BJ164" s="143"/>
      <c r="BK164" s="434" t="str">
        <f t="shared" si="187"/>
        <v/>
      </c>
      <c r="BL164" s="143"/>
      <c r="BM164" s="434" t="str">
        <f t="shared" si="188"/>
        <v/>
      </c>
      <c r="BN164" s="143"/>
      <c r="BO164" s="434" t="str">
        <f t="shared" si="189"/>
        <v/>
      </c>
      <c r="BP164" s="143"/>
      <c r="BQ164" s="434" t="str">
        <f t="shared" si="190"/>
        <v/>
      </c>
      <c r="BR164" s="144">
        <f t="shared" si="211"/>
        <v>1</v>
      </c>
      <c r="BS164" s="434" t="str">
        <f t="shared" si="192"/>
        <v/>
      </c>
      <c r="BT164" s="145"/>
      <c r="BU164" s="434" t="str">
        <f t="shared" si="193"/>
        <v/>
      </c>
      <c r="BV164" s="234">
        <f t="shared" si="212"/>
        <v>1</v>
      </c>
      <c r="BW164" s="327">
        <f t="shared" si="213"/>
        <v>0</v>
      </c>
    </row>
    <row r="165" spans="1:75" hidden="1">
      <c r="A165" s="99"/>
      <c r="B165" s="100"/>
      <c r="C165" s="100"/>
      <c r="D165" s="233"/>
      <c r="E165" s="278">
        <f t="shared" si="198"/>
        <v>0</v>
      </c>
      <c r="F165" s="278" t="str">
        <f t="shared" si="199"/>
        <v/>
      </c>
      <c r="G165" s="101"/>
      <c r="H165" s="102"/>
      <c r="I165" s="103" t="str">
        <f t="shared" si="200"/>
        <v/>
      </c>
      <c r="J165" s="143"/>
      <c r="K165" s="434" t="str">
        <f t="shared" si="201"/>
        <v/>
      </c>
      <c r="L165" s="143"/>
      <c r="M165" s="434" t="str">
        <f t="shared" si="202"/>
        <v/>
      </c>
      <c r="N165" s="143"/>
      <c r="O165" s="434" t="str">
        <f t="shared" si="203"/>
        <v/>
      </c>
      <c r="P165" s="143"/>
      <c r="Q165" s="434" t="str">
        <f t="shared" si="204"/>
        <v/>
      </c>
      <c r="R165" s="143"/>
      <c r="S165" s="434" t="str">
        <f t="shared" si="205"/>
        <v/>
      </c>
      <c r="T165" s="143"/>
      <c r="U165" s="434" t="str">
        <f t="shared" si="206"/>
        <v/>
      </c>
      <c r="V165" s="143"/>
      <c r="W165" s="434" t="str">
        <f t="shared" si="207"/>
        <v/>
      </c>
      <c r="X165" s="143"/>
      <c r="Y165" s="434" t="str">
        <f t="shared" si="208"/>
        <v/>
      </c>
      <c r="Z165" s="143"/>
      <c r="AA165" s="434" t="str">
        <f t="shared" si="209"/>
        <v/>
      </c>
      <c r="AB165" s="143"/>
      <c r="AC165" s="434" t="str">
        <f t="shared" si="210"/>
        <v/>
      </c>
      <c r="AD165" s="143"/>
      <c r="AE165" s="434" t="str">
        <f t="shared" si="171"/>
        <v/>
      </c>
      <c r="AF165" s="143"/>
      <c r="AG165" s="434" t="str">
        <f t="shared" si="172"/>
        <v/>
      </c>
      <c r="AH165" s="143"/>
      <c r="AI165" s="434" t="str">
        <f t="shared" si="173"/>
        <v/>
      </c>
      <c r="AJ165" s="143"/>
      <c r="AK165" s="434" t="str">
        <f t="shared" si="174"/>
        <v/>
      </c>
      <c r="AL165" s="143"/>
      <c r="AM165" s="434" t="str">
        <f t="shared" si="175"/>
        <v/>
      </c>
      <c r="AN165" s="143"/>
      <c r="AO165" s="434" t="str">
        <f t="shared" si="176"/>
        <v/>
      </c>
      <c r="AP165" s="143"/>
      <c r="AQ165" s="434" t="str">
        <f t="shared" si="177"/>
        <v/>
      </c>
      <c r="AR165" s="143"/>
      <c r="AS165" s="434" t="str">
        <f t="shared" si="178"/>
        <v/>
      </c>
      <c r="AT165" s="143"/>
      <c r="AU165" s="434" t="str">
        <f t="shared" si="179"/>
        <v/>
      </c>
      <c r="AV165" s="143"/>
      <c r="AW165" s="434" t="str">
        <f t="shared" si="180"/>
        <v/>
      </c>
      <c r="AX165" s="143"/>
      <c r="AY165" s="434" t="str">
        <f t="shared" si="181"/>
        <v/>
      </c>
      <c r="AZ165" s="143"/>
      <c r="BA165" s="434" t="str">
        <f t="shared" si="182"/>
        <v/>
      </c>
      <c r="BB165" s="143"/>
      <c r="BC165" s="434" t="str">
        <f t="shared" si="183"/>
        <v/>
      </c>
      <c r="BD165" s="143"/>
      <c r="BE165" s="434" t="str">
        <f t="shared" si="184"/>
        <v/>
      </c>
      <c r="BF165" s="143"/>
      <c r="BG165" s="434" t="str">
        <f t="shared" si="185"/>
        <v/>
      </c>
      <c r="BH165" s="143"/>
      <c r="BI165" s="434" t="str">
        <f t="shared" si="186"/>
        <v/>
      </c>
      <c r="BJ165" s="143"/>
      <c r="BK165" s="434" t="str">
        <f t="shared" si="187"/>
        <v/>
      </c>
      <c r="BL165" s="143"/>
      <c r="BM165" s="434" t="str">
        <f t="shared" si="188"/>
        <v/>
      </c>
      <c r="BN165" s="143"/>
      <c r="BO165" s="434" t="str">
        <f t="shared" si="189"/>
        <v/>
      </c>
      <c r="BP165" s="143"/>
      <c r="BQ165" s="434" t="str">
        <f t="shared" si="190"/>
        <v/>
      </c>
      <c r="BR165" s="144">
        <f t="shared" si="211"/>
        <v>1</v>
      </c>
      <c r="BS165" s="434" t="str">
        <f t="shared" si="192"/>
        <v/>
      </c>
      <c r="BT165" s="145"/>
      <c r="BU165" s="434" t="str">
        <f t="shared" si="193"/>
        <v/>
      </c>
      <c r="BV165" s="234">
        <f t="shared" si="212"/>
        <v>1</v>
      </c>
      <c r="BW165" s="327">
        <f t="shared" si="213"/>
        <v>0</v>
      </c>
    </row>
    <row r="166" spans="1:75" hidden="1">
      <c r="A166" s="99"/>
      <c r="B166" s="100"/>
      <c r="C166" s="100"/>
      <c r="D166" s="233"/>
      <c r="E166" s="278">
        <f t="shared" si="198"/>
        <v>0</v>
      </c>
      <c r="F166" s="278" t="str">
        <f t="shared" si="199"/>
        <v/>
      </c>
      <c r="G166" s="101"/>
      <c r="H166" s="102"/>
      <c r="I166" s="103" t="str">
        <f t="shared" si="200"/>
        <v/>
      </c>
      <c r="J166" s="143"/>
      <c r="K166" s="434" t="str">
        <f t="shared" si="201"/>
        <v/>
      </c>
      <c r="L166" s="143"/>
      <c r="M166" s="434" t="str">
        <f t="shared" si="202"/>
        <v/>
      </c>
      <c r="N166" s="143"/>
      <c r="O166" s="434" t="str">
        <f t="shared" si="203"/>
        <v/>
      </c>
      <c r="P166" s="143"/>
      <c r="Q166" s="434" t="str">
        <f t="shared" si="204"/>
        <v/>
      </c>
      <c r="R166" s="143"/>
      <c r="S166" s="434" t="str">
        <f t="shared" si="205"/>
        <v/>
      </c>
      <c r="T166" s="143"/>
      <c r="U166" s="434" t="str">
        <f t="shared" si="206"/>
        <v/>
      </c>
      <c r="V166" s="143"/>
      <c r="W166" s="434" t="str">
        <f t="shared" si="207"/>
        <v/>
      </c>
      <c r="X166" s="143"/>
      <c r="Y166" s="434" t="str">
        <f t="shared" si="208"/>
        <v/>
      </c>
      <c r="Z166" s="143"/>
      <c r="AA166" s="434" t="str">
        <f t="shared" si="209"/>
        <v/>
      </c>
      <c r="AB166" s="143"/>
      <c r="AC166" s="434" t="str">
        <f t="shared" si="210"/>
        <v/>
      </c>
      <c r="AD166" s="143"/>
      <c r="AE166" s="434" t="str">
        <f t="shared" si="171"/>
        <v/>
      </c>
      <c r="AF166" s="143"/>
      <c r="AG166" s="434" t="str">
        <f t="shared" si="172"/>
        <v/>
      </c>
      <c r="AH166" s="143"/>
      <c r="AI166" s="434" t="str">
        <f t="shared" si="173"/>
        <v/>
      </c>
      <c r="AJ166" s="143"/>
      <c r="AK166" s="434" t="str">
        <f t="shared" si="174"/>
        <v/>
      </c>
      <c r="AL166" s="143"/>
      <c r="AM166" s="434" t="str">
        <f t="shared" si="175"/>
        <v/>
      </c>
      <c r="AN166" s="143"/>
      <c r="AO166" s="434" t="str">
        <f t="shared" si="176"/>
        <v/>
      </c>
      <c r="AP166" s="143"/>
      <c r="AQ166" s="434" t="str">
        <f t="shared" si="177"/>
        <v/>
      </c>
      <c r="AR166" s="143"/>
      <c r="AS166" s="434" t="str">
        <f t="shared" si="178"/>
        <v/>
      </c>
      <c r="AT166" s="143"/>
      <c r="AU166" s="434" t="str">
        <f t="shared" si="179"/>
        <v/>
      </c>
      <c r="AV166" s="143"/>
      <c r="AW166" s="434" t="str">
        <f t="shared" si="180"/>
        <v/>
      </c>
      <c r="AX166" s="143"/>
      <c r="AY166" s="434" t="str">
        <f t="shared" si="181"/>
        <v/>
      </c>
      <c r="AZ166" s="143"/>
      <c r="BA166" s="434" t="str">
        <f t="shared" si="182"/>
        <v/>
      </c>
      <c r="BB166" s="143"/>
      <c r="BC166" s="434" t="str">
        <f t="shared" si="183"/>
        <v/>
      </c>
      <c r="BD166" s="143"/>
      <c r="BE166" s="434" t="str">
        <f t="shared" si="184"/>
        <v/>
      </c>
      <c r="BF166" s="143"/>
      <c r="BG166" s="434" t="str">
        <f t="shared" si="185"/>
        <v/>
      </c>
      <c r="BH166" s="143"/>
      <c r="BI166" s="434" t="str">
        <f t="shared" si="186"/>
        <v/>
      </c>
      <c r="BJ166" s="143"/>
      <c r="BK166" s="434" t="str">
        <f t="shared" si="187"/>
        <v/>
      </c>
      <c r="BL166" s="143"/>
      <c r="BM166" s="434" t="str">
        <f t="shared" si="188"/>
        <v/>
      </c>
      <c r="BN166" s="143"/>
      <c r="BO166" s="434" t="str">
        <f t="shared" si="189"/>
        <v/>
      </c>
      <c r="BP166" s="143"/>
      <c r="BQ166" s="434" t="str">
        <f t="shared" si="190"/>
        <v/>
      </c>
      <c r="BR166" s="144">
        <f t="shared" si="211"/>
        <v>1</v>
      </c>
      <c r="BS166" s="434" t="str">
        <f t="shared" si="192"/>
        <v/>
      </c>
      <c r="BT166" s="145"/>
      <c r="BU166" s="434" t="str">
        <f t="shared" si="193"/>
        <v/>
      </c>
      <c r="BV166" s="234">
        <f t="shared" si="212"/>
        <v>1</v>
      </c>
      <c r="BW166" s="327">
        <f t="shared" si="213"/>
        <v>0</v>
      </c>
    </row>
    <row r="167" spans="1:75" hidden="1">
      <c r="A167" s="99"/>
      <c r="B167" s="100"/>
      <c r="C167" s="100"/>
      <c r="D167" s="233"/>
      <c r="E167" s="278">
        <f t="shared" si="198"/>
        <v>0</v>
      </c>
      <c r="F167" s="278" t="str">
        <f t="shared" si="199"/>
        <v/>
      </c>
      <c r="G167" s="101"/>
      <c r="H167" s="102"/>
      <c r="I167" s="103" t="str">
        <f t="shared" si="200"/>
        <v/>
      </c>
      <c r="J167" s="143"/>
      <c r="K167" s="434" t="str">
        <f t="shared" si="201"/>
        <v/>
      </c>
      <c r="L167" s="143"/>
      <c r="M167" s="434" t="str">
        <f t="shared" si="202"/>
        <v/>
      </c>
      <c r="N167" s="143"/>
      <c r="O167" s="434" t="str">
        <f t="shared" si="203"/>
        <v/>
      </c>
      <c r="P167" s="143"/>
      <c r="Q167" s="434" t="str">
        <f t="shared" si="204"/>
        <v/>
      </c>
      <c r="R167" s="143"/>
      <c r="S167" s="434" t="str">
        <f t="shared" si="205"/>
        <v/>
      </c>
      <c r="T167" s="143"/>
      <c r="U167" s="434" t="str">
        <f t="shared" si="206"/>
        <v/>
      </c>
      <c r="V167" s="143"/>
      <c r="W167" s="434" t="str">
        <f t="shared" si="207"/>
        <v/>
      </c>
      <c r="X167" s="143"/>
      <c r="Y167" s="434" t="str">
        <f t="shared" si="208"/>
        <v/>
      </c>
      <c r="Z167" s="143"/>
      <c r="AA167" s="434" t="str">
        <f t="shared" si="209"/>
        <v/>
      </c>
      <c r="AB167" s="143"/>
      <c r="AC167" s="434" t="str">
        <f t="shared" si="210"/>
        <v/>
      </c>
      <c r="AD167" s="143"/>
      <c r="AE167" s="434" t="str">
        <f t="shared" si="171"/>
        <v/>
      </c>
      <c r="AF167" s="143"/>
      <c r="AG167" s="434" t="str">
        <f t="shared" si="172"/>
        <v/>
      </c>
      <c r="AH167" s="143"/>
      <c r="AI167" s="434" t="str">
        <f t="shared" si="173"/>
        <v/>
      </c>
      <c r="AJ167" s="143"/>
      <c r="AK167" s="434" t="str">
        <f t="shared" si="174"/>
        <v/>
      </c>
      <c r="AL167" s="143"/>
      <c r="AM167" s="434" t="str">
        <f t="shared" si="175"/>
        <v/>
      </c>
      <c r="AN167" s="143"/>
      <c r="AO167" s="434" t="str">
        <f t="shared" si="176"/>
        <v/>
      </c>
      <c r="AP167" s="143"/>
      <c r="AQ167" s="434" t="str">
        <f t="shared" si="177"/>
        <v/>
      </c>
      <c r="AR167" s="143"/>
      <c r="AS167" s="434" t="str">
        <f t="shared" si="178"/>
        <v/>
      </c>
      <c r="AT167" s="143"/>
      <c r="AU167" s="434" t="str">
        <f t="shared" si="179"/>
        <v/>
      </c>
      <c r="AV167" s="143"/>
      <c r="AW167" s="434" t="str">
        <f t="shared" si="180"/>
        <v/>
      </c>
      <c r="AX167" s="143"/>
      <c r="AY167" s="434" t="str">
        <f t="shared" si="181"/>
        <v/>
      </c>
      <c r="AZ167" s="143"/>
      <c r="BA167" s="434" t="str">
        <f t="shared" si="182"/>
        <v/>
      </c>
      <c r="BB167" s="143"/>
      <c r="BC167" s="434" t="str">
        <f t="shared" si="183"/>
        <v/>
      </c>
      <c r="BD167" s="143"/>
      <c r="BE167" s="434" t="str">
        <f t="shared" si="184"/>
        <v/>
      </c>
      <c r="BF167" s="143"/>
      <c r="BG167" s="434" t="str">
        <f t="shared" si="185"/>
        <v/>
      </c>
      <c r="BH167" s="143"/>
      <c r="BI167" s="434" t="str">
        <f t="shared" si="186"/>
        <v/>
      </c>
      <c r="BJ167" s="143"/>
      <c r="BK167" s="434" t="str">
        <f t="shared" si="187"/>
        <v/>
      </c>
      <c r="BL167" s="143"/>
      <c r="BM167" s="434" t="str">
        <f t="shared" si="188"/>
        <v/>
      </c>
      <c r="BN167" s="143"/>
      <c r="BO167" s="434" t="str">
        <f t="shared" si="189"/>
        <v/>
      </c>
      <c r="BP167" s="143"/>
      <c r="BQ167" s="434" t="str">
        <f t="shared" si="190"/>
        <v/>
      </c>
      <c r="BR167" s="144">
        <f t="shared" si="211"/>
        <v>1</v>
      </c>
      <c r="BS167" s="434" t="str">
        <f t="shared" si="192"/>
        <v/>
      </c>
      <c r="BT167" s="145"/>
      <c r="BU167" s="434" t="str">
        <f t="shared" si="193"/>
        <v/>
      </c>
      <c r="BV167" s="234">
        <f t="shared" si="212"/>
        <v>1</v>
      </c>
      <c r="BW167" s="327">
        <f t="shared" si="213"/>
        <v>0</v>
      </c>
    </row>
    <row r="168" spans="1:75" hidden="1">
      <c r="A168" s="99"/>
      <c r="B168" s="100"/>
      <c r="C168" s="100"/>
      <c r="D168" s="233"/>
      <c r="E168" s="278">
        <f t="shared" si="198"/>
        <v>0</v>
      </c>
      <c r="F168" s="278" t="str">
        <f t="shared" si="199"/>
        <v/>
      </c>
      <c r="G168" s="101"/>
      <c r="H168" s="102"/>
      <c r="I168" s="103" t="str">
        <f t="shared" si="200"/>
        <v/>
      </c>
      <c r="J168" s="143"/>
      <c r="K168" s="434" t="str">
        <f t="shared" si="201"/>
        <v/>
      </c>
      <c r="L168" s="143"/>
      <c r="M168" s="434" t="str">
        <f t="shared" si="202"/>
        <v/>
      </c>
      <c r="N168" s="143"/>
      <c r="O168" s="434" t="str">
        <f t="shared" si="203"/>
        <v/>
      </c>
      <c r="P168" s="143"/>
      <c r="Q168" s="434" t="str">
        <f t="shared" si="204"/>
        <v/>
      </c>
      <c r="R168" s="143"/>
      <c r="S168" s="434" t="str">
        <f t="shared" si="205"/>
        <v/>
      </c>
      <c r="T168" s="143"/>
      <c r="U168" s="434" t="str">
        <f t="shared" si="206"/>
        <v/>
      </c>
      <c r="V168" s="143"/>
      <c r="W168" s="434" t="str">
        <f t="shared" si="207"/>
        <v/>
      </c>
      <c r="X168" s="143"/>
      <c r="Y168" s="434" t="str">
        <f t="shared" si="208"/>
        <v/>
      </c>
      <c r="Z168" s="143"/>
      <c r="AA168" s="434" t="str">
        <f t="shared" si="209"/>
        <v/>
      </c>
      <c r="AB168" s="143"/>
      <c r="AC168" s="434" t="str">
        <f t="shared" si="210"/>
        <v/>
      </c>
      <c r="AD168" s="143"/>
      <c r="AE168" s="434" t="str">
        <f t="shared" si="171"/>
        <v/>
      </c>
      <c r="AF168" s="143"/>
      <c r="AG168" s="434" t="str">
        <f t="shared" si="172"/>
        <v/>
      </c>
      <c r="AH168" s="143"/>
      <c r="AI168" s="434" t="str">
        <f t="shared" si="173"/>
        <v/>
      </c>
      <c r="AJ168" s="143"/>
      <c r="AK168" s="434" t="str">
        <f t="shared" si="174"/>
        <v/>
      </c>
      <c r="AL168" s="143"/>
      <c r="AM168" s="434" t="str">
        <f t="shared" si="175"/>
        <v/>
      </c>
      <c r="AN168" s="143"/>
      <c r="AO168" s="434" t="str">
        <f t="shared" si="176"/>
        <v/>
      </c>
      <c r="AP168" s="143"/>
      <c r="AQ168" s="434" t="str">
        <f t="shared" si="177"/>
        <v/>
      </c>
      <c r="AR168" s="143"/>
      <c r="AS168" s="434" t="str">
        <f t="shared" si="178"/>
        <v/>
      </c>
      <c r="AT168" s="143"/>
      <c r="AU168" s="434" t="str">
        <f t="shared" si="179"/>
        <v/>
      </c>
      <c r="AV168" s="143"/>
      <c r="AW168" s="434" t="str">
        <f t="shared" si="180"/>
        <v/>
      </c>
      <c r="AX168" s="143"/>
      <c r="AY168" s="434" t="str">
        <f t="shared" si="181"/>
        <v/>
      </c>
      <c r="AZ168" s="143"/>
      <c r="BA168" s="434" t="str">
        <f t="shared" si="182"/>
        <v/>
      </c>
      <c r="BB168" s="143"/>
      <c r="BC168" s="434" t="str">
        <f t="shared" si="183"/>
        <v/>
      </c>
      <c r="BD168" s="143"/>
      <c r="BE168" s="434" t="str">
        <f t="shared" si="184"/>
        <v/>
      </c>
      <c r="BF168" s="143"/>
      <c r="BG168" s="434" t="str">
        <f t="shared" si="185"/>
        <v/>
      </c>
      <c r="BH168" s="143"/>
      <c r="BI168" s="434" t="str">
        <f t="shared" si="186"/>
        <v/>
      </c>
      <c r="BJ168" s="143"/>
      <c r="BK168" s="434" t="str">
        <f t="shared" si="187"/>
        <v/>
      </c>
      <c r="BL168" s="143"/>
      <c r="BM168" s="434" t="str">
        <f t="shared" si="188"/>
        <v/>
      </c>
      <c r="BN168" s="143"/>
      <c r="BO168" s="434" t="str">
        <f t="shared" si="189"/>
        <v/>
      </c>
      <c r="BP168" s="143"/>
      <c r="BQ168" s="434" t="str">
        <f t="shared" si="190"/>
        <v/>
      </c>
      <c r="BR168" s="144">
        <f t="shared" si="211"/>
        <v>1</v>
      </c>
      <c r="BS168" s="434" t="str">
        <f t="shared" si="192"/>
        <v/>
      </c>
      <c r="BT168" s="145"/>
      <c r="BU168" s="434" t="str">
        <f t="shared" si="193"/>
        <v/>
      </c>
      <c r="BV168" s="234">
        <f t="shared" si="212"/>
        <v>1</v>
      </c>
      <c r="BW168" s="327">
        <f t="shared" si="213"/>
        <v>0</v>
      </c>
    </row>
    <row r="169" spans="1:75" hidden="1">
      <c r="A169" s="99"/>
      <c r="B169" s="100"/>
      <c r="C169" s="100"/>
      <c r="D169" s="233"/>
      <c r="E169" s="278">
        <f t="shared" si="198"/>
        <v>0</v>
      </c>
      <c r="F169" s="278" t="str">
        <f t="shared" si="199"/>
        <v/>
      </c>
      <c r="G169" s="101"/>
      <c r="H169" s="102"/>
      <c r="I169" s="103" t="str">
        <f t="shared" si="200"/>
        <v/>
      </c>
      <c r="J169" s="143"/>
      <c r="K169" s="434" t="str">
        <f t="shared" si="201"/>
        <v/>
      </c>
      <c r="L169" s="143"/>
      <c r="M169" s="434" t="str">
        <f t="shared" si="202"/>
        <v/>
      </c>
      <c r="N169" s="143"/>
      <c r="O169" s="434" t="str">
        <f t="shared" si="203"/>
        <v/>
      </c>
      <c r="P169" s="143"/>
      <c r="Q169" s="434" t="str">
        <f t="shared" si="204"/>
        <v/>
      </c>
      <c r="R169" s="143"/>
      <c r="S169" s="434" t="str">
        <f t="shared" si="205"/>
        <v/>
      </c>
      <c r="T169" s="143"/>
      <c r="U169" s="434" t="str">
        <f t="shared" si="206"/>
        <v/>
      </c>
      <c r="V169" s="143"/>
      <c r="W169" s="434" t="str">
        <f t="shared" si="207"/>
        <v/>
      </c>
      <c r="X169" s="143"/>
      <c r="Y169" s="434" t="str">
        <f t="shared" si="208"/>
        <v/>
      </c>
      <c r="Z169" s="143"/>
      <c r="AA169" s="434" t="str">
        <f t="shared" si="209"/>
        <v/>
      </c>
      <c r="AB169" s="143"/>
      <c r="AC169" s="434" t="str">
        <f t="shared" si="210"/>
        <v/>
      </c>
      <c r="AD169" s="143"/>
      <c r="AE169" s="434" t="str">
        <f t="shared" si="171"/>
        <v/>
      </c>
      <c r="AF169" s="143"/>
      <c r="AG169" s="434" t="str">
        <f t="shared" si="172"/>
        <v/>
      </c>
      <c r="AH169" s="143"/>
      <c r="AI169" s="434" t="str">
        <f t="shared" si="173"/>
        <v/>
      </c>
      <c r="AJ169" s="143"/>
      <c r="AK169" s="434" t="str">
        <f t="shared" si="174"/>
        <v/>
      </c>
      <c r="AL169" s="143"/>
      <c r="AM169" s="434" t="str">
        <f t="shared" si="175"/>
        <v/>
      </c>
      <c r="AN169" s="143"/>
      <c r="AO169" s="434" t="str">
        <f t="shared" si="176"/>
        <v/>
      </c>
      <c r="AP169" s="143"/>
      <c r="AQ169" s="434" t="str">
        <f t="shared" si="177"/>
        <v/>
      </c>
      <c r="AR169" s="143"/>
      <c r="AS169" s="434" t="str">
        <f t="shared" si="178"/>
        <v/>
      </c>
      <c r="AT169" s="143"/>
      <c r="AU169" s="434" t="str">
        <f t="shared" si="179"/>
        <v/>
      </c>
      <c r="AV169" s="143"/>
      <c r="AW169" s="434" t="str">
        <f t="shared" si="180"/>
        <v/>
      </c>
      <c r="AX169" s="143"/>
      <c r="AY169" s="434" t="str">
        <f t="shared" si="181"/>
        <v/>
      </c>
      <c r="AZ169" s="143"/>
      <c r="BA169" s="434" t="str">
        <f t="shared" si="182"/>
        <v/>
      </c>
      <c r="BB169" s="143"/>
      <c r="BC169" s="434" t="str">
        <f t="shared" si="183"/>
        <v/>
      </c>
      <c r="BD169" s="143"/>
      <c r="BE169" s="434" t="str">
        <f t="shared" si="184"/>
        <v/>
      </c>
      <c r="BF169" s="143"/>
      <c r="BG169" s="434" t="str">
        <f t="shared" si="185"/>
        <v/>
      </c>
      <c r="BH169" s="143"/>
      <c r="BI169" s="434" t="str">
        <f t="shared" si="186"/>
        <v/>
      </c>
      <c r="BJ169" s="143"/>
      <c r="BK169" s="434" t="str">
        <f t="shared" si="187"/>
        <v/>
      </c>
      <c r="BL169" s="143"/>
      <c r="BM169" s="434" t="str">
        <f t="shared" si="188"/>
        <v/>
      </c>
      <c r="BN169" s="143"/>
      <c r="BO169" s="434" t="str">
        <f t="shared" si="189"/>
        <v/>
      </c>
      <c r="BP169" s="143"/>
      <c r="BQ169" s="434" t="str">
        <f t="shared" si="190"/>
        <v/>
      </c>
      <c r="BR169" s="144">
        <f t="shared" si="211"/>
        <v>1</v>
      </c>
      <c r="BS169" s="434" t="str">
        <f t="shared" si="192"/>
        <v/>
      </c>
      <c r="BT169" s="145"/>
      <c r="BU169" s="434" t="str">
        <f t="shared" si="193"/>
        <v/>
      </c>
      <c r="BV169" s="234">
        <f t="shared" si="212"/>
        <v>1</v>
      </c>
      <c r="BW169" s="327">
        <f t="shared" si="213"/>
        <v>0</v>
      </c>
    </row>
    <row r="170" spans="1:75" hidden="1">
      <c r="A170" s="99"/>
      <c r="B170" s="100"/>
      <c r="C170" s="100"/>
      <c r="D170" s="233"/>
      <c r="E170" s="278">
        <f t="shared" si="198"/>
        <v>0</v>
      </c>
      <c r="F170" s="278" t="str">
        <f t="shared" si="199"/>
        <v/>
      </c>
      <c r="G170" s="101"/>
      <c r="H170" s="102"/>
      <c r="I170" s="103" t="str">
        <f t="shared" si="200"/>
        <v/>
      </c>
      <c r="J170" s="143"/>
      <c r="K170" s="434" t="str">
        <f t="shared" si="201"/>
        <v/>
      </c>
      <c r="L170" s="143"/>
      <c r="M170" s="434" t="str">
        <f t="shared" si="202"/>
        <v/>
      </c>
      <c r="N170" s="143"/>
      <c r="O170" s="434" t="str">
        <f t="shared" si="203"/>
        <v/>
      </c>
      <c r="P170" s="143"/>
      <c r="Q170" s="434" t="str">
        <f t="shared" si="204"/>
        <v/>
      </c>
      <c r="R170" s="143"/>
      <c r="S170" s="434" t="str">
        <f t="shared" si="205"/>
        <v/>
      </c>
      <c r="T170" s="143"/>
      <c r="U170" s="434" t="str">
        <f t="shared" si="206"/>
        <v/>
      </c>
      <c r="V170" s="143"/>
      <c r="W170" s="434" t="str">
        <f t="shared" si="207"/>
        <v/>
      </c>
      <c r="X170" s="143"/>
      <c r="Y170" s="434" t="str">
        <f t="shared" si="208"/>
        <v/>
      </c>
      <c r="Z170" s="143"/>
      <c r="AA170" s="434" t="str">
        <f t="shared" si="209"/>
        <v/>
      </c>
      <c r="AB170" s="143"/>
      <c r="AC170" s="434" t="str">
        <f t="shared" si="210"/>
        <v/>
      </c>
      <c r="AD170" s="143"/>
      <c r="AE170" s="434" t="str">
        <f t="shared" si="171"/>
        <v/>
      </c>
      <c r="AF170" s="143"/>
      <c r="AG170" s="434" t="str">
        <f t="shared" si="172"/>
        <v/>
      </c>
      <c r="AH170" s="143"/>
      <c r="AI170" s="434" t="str">
        <f t="shared" si="173"/>
        <v/>
      </c>
      <c r="AJ170" s="143"/>
      <c r="AK170" s="434" t="str">
        <f t="shared" si="174"/>
        <v/>
      </c>
      <c r="AL170" s="143"/>
      <c r="AM170" s="434" t="str">
        <f t="shared" si="175"/>
        <v/>
      </c>
      <c r="AN170" s="143"/>
      <c r="AO170" s="434" t="str">
        <f t="shared" si="176"/>
        <v/>
      </c>
      <c r="AP170" s="143"/>
      <c r="AQ170" s="434" t="str">
        <f t="shared" si="177"/>
        <v/>
      </c>
      <c r="AR170" s="143"/>
      <c r="AS170" s="434" t="str">
        <f t="shared" si="178"/>
        <v/>
      </c>
      <c r="AT170" s="143"/>
      <c r="AU170" s="434" t="str">
        <f t="shared" si="179"/>
        <v/>
      </c>
      <c r="AV170" s="143"/>
      <c r="AW170" s="434" t="str">
        <f t="shared" si="180"/>
        <v/>
      </c>
      <c r="AX170" s="143"/>
      <c r="AY170" s="434" t="str">
        <f t="shared" si="181"/>
        <v/>
      </c>
      <c r="AZ170" s="143"/>
      <c r="BA170" s="434" t="str">
        <f t="shared" si="182"/>
        <v/>
      </c>
      <c r="BB170" s="143"/>
      <c r="BC170" s="434" t="str">
        <f t="shared" si="183"/>
        <v/>
      </c>
      <c r="BD170" s="143"/>
      <c r="BE170" s="434" t="str">
        <f t="shared" si="184"/>
        <v/>
      </c>
      <c r="BF170" s="143"/>
      <c r="BG170" s="434" t="str">
        <f t="shared" si="185"/>
        <v/>
      </c>
      <c r="BH170" s="143"/>
      <c r="BI170" s="434" t="str">
        <f t="shared" si="186"/>
        <v/>
      </c>
      <c r="BJ170" s="143"/>
      <c r="BK170" s="434" t="str">
        <f t="shared" si="187"/>
        <v/>
      </c>
      <c r="BL170" s="143"/>
      <c r="BM170" s="434" t="str">
        <f t="shared" si="188"/>
        <v/>
      </c>
      <c r="BN170" s="143"/>
      <c r="BO170" s="434" t="str">
        <f t="shared" si="189"/>
        <v/>
      </c>
      <c r="BP170" s="143"/>
      <c r="BQ170" s="434" t="str">
        <f t="shared" si="190"/>
        <v/>
      </c>
      <c r="BR170" s="144">
        <f t="shared" si="211"/>
        <v>1</v>
      </c>
      <c r="BS170" s="434" t="str">
        <f t="shared" si="192"/>
        <v/>
      </c>
      <c r="BT170" s="145"/>
      <c r="BU170" s="434" t="str">
        <f t="shared" si="193"/>
        <v/>
      </c>
      <c r="BV170" s="234">
        <f t="shared" si="212"/>
        <v>1</v>
      </c>
      <c r="BW170" s="327">
        <f t="shared" si="213"/>
        <v>0</v>
      </c>
    </row>
    <row r="171" spans="1:75" hidden="1">
      <c r="A171" s="99"/>
      <c r="B171" s="100"/>
      <c r="C171" s="100"/>
      <c r="D171" s="233"/>
      <c r="E171" s="278">
        <f t="shared" si="198"/>
        <v>0</v>
      </c>
      <c r="F171" s="278" t="str">
        <f t="shared" si="199"/>
        <v/>
      </c>
      <c r="G171" s="101"/>
      <c r="H171" s="102"/>
      <c r="I171" s="103" t="str">
        <f t="shared" si="200"/>
        <v/>
      </c>
      <c r="J171" s="143"/>
      <c r="K171" s="434" t="str">
        <f t="shared" si="201"/>
        <v/>
      </c>
      <c r="L171" s="143"/>
      <c r="M171" s="434" t="str">
        <f t="shared" si="202"/>
        <v/>
      </c>
      <c r="N171" s="143"/>
      <c r="O171" s="434" t="str">
        <f t="shared" si="203"/>
        <v/>
      </c>
      <c r="P171" s="143"/>
      <c r="Q171" s="434" t="str">
        <f t="shared" si="204"/>
        <v/>
      </c>
      <c r="R171" s="143"/>
      <c r="S171" s="434" t="str">
        <f t="shared" si="205"/>
        <v/>
      </c>
      <c r="T171" s="143"/>
      <c r="U171" s="434" t="str">
        <f t="shared" si="206"/>
        <v/>
      </c>
      <c r="V171" s="143"/>
      <c r="W171" s="434" t="str">
        <f t="shared" si="207"/>
        <v/>
      </c>
      <c r="X171" s="143"/>
      <c r="Y171" s="434" t="str">
        <f t="shared" si="208"/>
        <v/>
      </c>
      <c r="Z171" s="143"/>
      <c r="AA171" s="434" t="str">
        <f t="shared" si="209"/>
        <v/>
      </c>
      <c r="AB171" s="143"/>
      <c r="AC171" s="434" t="str">
        <f t="shared" si="210"/>
        <v/>
      </c>
      <c r="AD171" s="143"/>
      <c r="AE171" s="434" t="str">
        <f t="shared" si="171"/>
        <v/>
      </c>
      <c r="AF171" s="143"/>
      <c r="AG171" s="434" t="str">
        <f t="shared" si="172"/>
        <v/>
      </c>
      <c r="AH171" s="143"/>
      <c r="AI171" s="434" t="str">
        <f t="shared" si="173"/>
        <v/>
      </c>
      <c r="AJ171" s="143"/>
      <c r="AK171" s="434" t="str">
        <f t="shared" si="174"/>
        <v/>
      </c>
      <c r="AL171" s="143"/>
      <c r="AM171" s="434" t="str">
        <f t="shared" si="175"/>
        <v/>
      </c>
      <c r="AN171" s="143"/>
      <c r="AO171" s="434" t="str">
        <f t="shared" si="176"/>
        <v/>
      </c>
      <c r="AP171" s="143"/>
      <c r="AQ171" s="434" t="str">
        <f t="shared" si="177"/>
        <v/>
      </c>
      <c r="AR171" s="143"/>
      <c r="AS171" s="434" t="str">
        <f t="shared" si="178"/>
        <v/>
      </c>
      <c r="AT171" s="143"/>
      <c r="AU171" s="434" t="str">
        <f t="shared" si="179"/>
        <v/>
      </c>
      <c r="AV171" s="143"/>
      <c r="AW171" s="434" t="str">
        <f t="shared" si="180"/>
        <v/>
      </c>
      <c r="AX171" s="143"/>
      <c r="AY171" s="434" t="str">
        <f t="shared" si="181"/>
        <v/>
      </c>
      <c r="AZ171" s="143"/>
      <c r="BA171" s="434" t="str">
        <f t="shared" si="182"/>
        <v/>
      </c>
      <c r="BB171" s="143"/>
      <c r="BC171" s="434" t="str">
        <f t="shared" si="183"/>
        <v/>
      </c>
      <c r="BD171" s="143"/>
      <c r="BE171" s="434" t="str">
        <f t="shared" si="184"/>
        <v/>
      </c>
      <c r="BF171" s="143"/>
      <c r="BG171" s="434" t="str">
        <f t="shared" si="185"/>
        <v/>
      </c>
      <c r="BH171" s="143"/>
      <c r="BI171" s="434" t="str">
        <f t="shared" si="186"/>
        <v/>
      </c>
      <c r="BJ171" s="143"/>
      <c r="BK171" s="434" t="str">
        <f t="shared" si="187"/>
        <v/>
      </c>
      <c r="BL171" s="143"/>
      <c r="BM171" s="434" t="str">
        <f t="shared" si="188"/>
        <v/>
      </c>
      <c r="BN171" s="143"/>
      <c r="BO171" s="434" t="str">
        <f t="shared" si="189"/>
        <v/>
      </c>
      <c r="BP171" s="143"/>
      <c r="BQ171" s="434" t="str">
        <f t="shared" si="190"/>
        <v/>
      </c>
      <c r="BR171" s="144">
        <f t="shared" si="211"/>
        <v>1</v>
      </c>
      <c r="BS171" s="434" t="str">
        <f t="shared" si="192"/>
        <v/>
      </c>
      <c r="BT171" s="145"/>
      <c r="BU171" s="434" t="str">
        <f t="shared" si="193"/>
        <v/>
      </c>
      <c r="BV171" s="234">
        <f t="shared" si="212"/>
        <v>1</v>
      </c>
      <c r="BW171" s="327">
        <f t="shared" si="213"/>
        <v>0</v>
      </c>
    </row>
    <row r="172" spans="1:75" hidden="1">
      <c r="A172" s="99"/>
      <c r="B172" s="100"/>
      <c r="C172" s="100"/>
      <c r="D172" s="233"/>
      <c r="E172" s="278">
        <f t="shared" si="198"/>
        <v>0</v>
      </c>
      <c r="F172" s="278" t="str">
        <f t="shared" si="199"/>
        <v/>
      </c>
      <c r="G172" s="101"/>
      <c r="H172" s="102"/>
      <c r="I172" s="103" t="str">
        <f t="shared" si="200"/>
        <v/>
      </c>
      <c r="J172" s="143"/>
      <c r="K172" s="434" t="str">
        <f t="shared" si="201"/>
        <v/>
      </c>
      <c r="L172" s="143"/>
      <c r="M172" s="434" t="str">
        <f t="shared" si="202"/>
        <v/>
      </c>
      <c r="N172" s="143"/>
      <c r="O172" s="434" t="str">
        <f t="shared" si="203"/>
        <v/>
      </c>
      <c r="P172" s="143"/>
      <c r="Q172" s="434" t="str">
        <f t="shared" si="204"/>
        <v/>
      </c>
      <c r="R172" s="143"/>
      <c r="S172" s="434" t="str">
        <f t="shared" si="205"/>
        <v/>
      </c>
      <c r="T172" s="143"/>
      <c r="U172" s="434" t="str">
        <f t="shared" si="206"/>
        <v/>
      </c>
      <c r="V172" s="143"/>
      <c r="W172" s="434" t="str">
        <f t="shared" si="207"/>
        <v/>
      </c>
      <c r="X172" s="143"/>
      <c r="Y172" s="434" t="str">
        <f t="shared" si="208"/>
        <v/>
      </c>
      <c r="Z172" s="143"/>
      <c r="AA172" s="434" t="str">
        <f t="shared" si="209"/>
        <v/>
      </c>
      <c r="AB172" s="143"/>
      <c r="AC172" s="434" t="str">
        <f t="shared" si="210"/>
        <v/>
      </c>
      <c r="AD172" s="143"/>
      <c r="AE172" s="434" t="str">
        <f t="shared" si="171"/>
        <v/>
      </c>
      <c r="AF172" s="143"/>
      <c r="AG172" s="434" t="str">
        <f t="shared" si="172"/>
        <v/>
      </c>
      <c r="AH172" s="143"/>
      <c r="AI172" s="434" t="str">
        <f t="shared" si="173"/>
        <v/>
      </c>
      <c r="AJ172" s="143"/>
      <c r="AK172" s="434" t="str">
        <f t="shared" si="174"/>
        <v/>
      </c>
      <c r="AL172" s="143"/>
      <c r="AM172" s="434" t="str">
        <f t="shared" si="175"/>
        <v/>
      </c>
      <c r="AN172" s="143"/>
      <c r="AO172" s="434" t="str">
        <f t="shared" si="176"/>
        <v/>
      </c>
      <c r="AP172" s="143"/>
      <c r="AQ172" s="434" t="str">
        <f t="shared" si="177"/>
        <v/>
      </c>
      <c r="AR172" s="143"/>
      <c r="AS172" s="434" t="str">
        <f t="shared" si="178"/>
        <v/>
      </c>
      <c r="AT172" s="143"/>
      <c r="AU172" s="434" t="str">
        <f t="shared" si="179"/>
        <v/>
      </c>
      <c r="AV172" s="143"/>
      <c r="AW172" s="434" t="str">
        <f t="shared" si="180"/>
        <v/>
      </c>
      <c r="AX172" s="143"/>
      <c r="AY172" s="434" t="str">
        <f t="shared" si="181"/>
        <v/>
      </c>
      <c r="AZ172" s="143"/>
      <c r="BA172" s="434" t="str">
        <f t="shared" si="182"/>
        <v/>
      </c>
      <c r="BB172" s="143"/>
      <c r="BC172" s="434" t="str">
        <f t="shared" si="183"/>
        <v/>
      </c>
      <c r="BD172" s="143"/>
      <c r="BE172" s="434" t="str">
        <f t="shared" si="184"/>
        <v/>
      </c>
      <c r="BF172" s="143"/>
      <c r="BG172" s="434" t="str">
        <f t="shared" si="185"/>
        <v/>
      </c>
      <c r="BH172" s="143"/>
      <c r="BI172" s="434" t="str">
        <f t="shared" si="186"/>
        <v/>
      </c>
      <c r="BJ172" s="143"/>
      <c r="BK172" s="434" t="str">
        <f t="shared" si="187"/>
        <v/>
      </c>
      <c r="BL172" s="143"/>
      <c r="BM172" s="434" t="str">
        <f t="shared" si="188"/>
        <v/>
      </c>
      <c r="BN172" s="143"/>
      <c r="BO172" s="434" t="str">
        <f t="shared" si="189"/>
        <v/>
      </c>
      <c r="BP172" s="143"/>
      <c r="BQ172" s="434" t="str">
        <f t="shared" si="190"/>
        <v/>
      </c>
      <c r="BR172" s="144">
        <f t="shared" si="211"/>
        <v>1</v>
      </c>
      <c r="BS172" s="434" t="str">
        <f t="shared" si="192"/>
        <v/>
      </c>
      <c r="BT172" s="145"/>
      <c r="BU172" s="434" t="str">
        <f t="shared" si="193"/>
        <v/>
      </c>
      <c r="BV172" s="234">
        <f t="shared" si="212"/>
        <v>1</v>
      </c>
      <c r="BW172" s="327">
        <f t="shared" si="213"/>
        <v>0</v>
      </c>
    </row>
    <row r="173" spans="1:75" hidden="1">
      <c r="A173" s="99"/>
      <c r="B173" s="100"/>
      <c r="C173" s="100"/>
      <c r="D173" s="233"/>
      <c r="E173" s="278">
        <f t="shared" si="198"/>
        <v>0</v>
      </c>
      <c r="F173" s="278" t="str">
        <f t="shared" si="199"/>
        <v/>
      </c>
      <c r="G173" s="101"/>
      <c r="H173" s="102"/>
      <c r="I173" s="103" t="str">
        <f t="shared" si="200"/>
        <v/>
      </c>
      <c r="J173" s="143"/>
      <c r="K173" s="434" t="str">
        <f t="shared" si="201"/>
        <v/>
      </c>
      <c r="L173" s="143"/>
      <c r="M173" s="434" t="str">
        <f t="shared" si="202"/>
        <v/>
      </c>
      <c r="N173" s="143"/>
      <c r="O173" s="434" t="str">
        <f t="shared" si="203"/>
        <v/>
      </c>
      <c r="P173" s="143"/>
      <c r="Q173" s="434" t="str">
        <f t="shared" si="204"/>
        <v/>
      </c>
      <c r="R173" s="143"/>
      <c r="S173" s="434" t="str">
        <f t="shared" si="205"/>
        <v/>
      </c>
      <c r="T173" s="143"/>
      <c r="U173" s="434" t="str">
        <f t="shared" si="206"/>
        <v/>
      </c>
      <c r="V173" s="143"/>
      <c r="W173" s="434" t="str">
        <f t="shared" si="207"/>
        <v/>
      </c>
      <c r="X173" s="143"/>
      <c r="Y173" s="434" t="str">
        <f t="shared" si="208"/>
        <v/>
      </c>
      <c r="Z173" s="143"/>
      <c r="AA173" s="434" t="str">
        <f t="shared" si="209"/>
        <v/>
      </c>
      <c r="AB173" s="143"/>
      <c r="AC173" s="434" t="str">
        <f t="shared" si="210"/>
        <v/>
      </c>
      <c r="AD173" s="143"/>
      <c r="AE173" s="434" t="str">
        <f t="shared" si="171"/>
        <v/>
      </c>
      <c r="AF173" s="143"/>
      <c r="AG173" s="434" t="str">
        <f t="shared" si="172"/>
        <v/>
      </c>
      <c r="AH173" s="143"/>
      <c r="AI173" s="434" t="str">
        <f t="shared" si="173"/>
        <v/>
      </c>
      <c r="AJ173" s="143"/>
      <c r="AK173" s="434" t="str">
        <f t="shared" si="174"/>
        <v/>
      </c>
      <c r="AL173" s="143"/>
      <c r="AM173" s="434" t="str">
        <f t="shared" si="175"/>
        <v/>
      </c>
      <c r="AN173" s="143"/>
      <c r="AO173" s="434" t="str">
        <f t="shared" si="176"/>
        <v/>
      </c>
      <c r="AP173" s="143"/>
      <c r="AQ173" s="434" t="str">
        <f t="shared" si="177"/>
        <v/>
      </c>
      <c r="AR173" s="143"/>
      <c r="AS173" s="434" t="str">
        <f t="shared" si="178"/>
        <v/>
      </c>
      <c r="AT173" s="143"/>
      <c r="AU173" s="434" t="str">
        <f t="shared" si="179"/>
        <v/>
      </c>
      <c r="AV173" s="143"/>
      <c r="AW173" s="434" t="str">
        <f t="shared" si="180"/>
        <v/>
      </c>
      <c r="AX173" s="143"/>
      <c r="AY173" s="434" t="str">
        <f t="shared" si="181"/>
        <v/>
      </c>
      <c r="AZ173" s="143"/>
      <c r="BA173" s="434" t="str">
        <f t="shared" si="182"/>
        <v/>
      </c>
      <c r="BB173" s="143"/>
      <c r="BC173" s="434" t="str">
        <f t="shared" si="183"/>
        <v/>
      </c>
      <c r="BD173" s="143"/>
      <c r="BE173" s="434" t="str">
        <f t="shared" si="184"/>
        <v/>
      </c>
      <c r="BF173" s="143"/>
      <c r="BG173" s="434" t="str">
        <f t="shared" si="185"/>
        <v/>
      </c>
      <c r="BH173" s="143"/>
      <c r="BI173" s="434" t="str">
        <f t="shared" si="186"/>
        <v/>
      </c>
      <c r="BJ173" s="143"/>
      <c r="BK173" s="434" t="str">
        <f t="shared" si="187"/>
        <v/>
      </c>
      <c r="BL173" s="143"/>
      <c r="BM173" s="434" t="str">
        <f t="shared" si="188"/>
        <v/>
      </c>
      <c r="BN173" s="143"/>
      <c r="BO173" s="434" t="str">
        <f t="shared" si="189"/>
        <v/>
      </c>
      <c r="BP173" s="143"/>
      <c r="BQ173" s="434" t="str">
        <f t="shared" si="190"/>
        <v/>
      </c>
      <c r="BR173" s="144">
        <f t="shared" si="211"/>
        <v>1</v>
      </c>
      <c r="BS173" s="434" t="str">
        <f t="shared" si="192"/>
        <v/>
      </c>
      <c r="BT173" s="145"/>
      <c r="BU173" s="434" t="str">
        <f t="shared" si="193"/>
        <v/>
      </c>
      <c r="BV173" s="234">
        <f t="shared" si="212"/>
        <v>1</v>
      </c>
      <c r="BW173" s="327">
        <f t="shared" si="213"/>
        <v>0</v>
      </c>
    </row>
    <row r="174" spans="1:75" hidden="1">
      <c r="A174" s="99"/>
      <c r="B174" s="100"/>
      <c r="C174" s="100"/>
      <c r="D174" s="233"/>
      <c r="E174" s="278">
        <f t="shared" si="198"/>
        <v>0</v>
      </c>
      <c r="F174" s="278" t="str">
        <f t="shared" si="199"/>
        <v/>
      </c>
      <c r="G174" s="101"/>
      <c r="H174" s="102"/>
      <c r="I174" s="103" t="str">
        <f t="shared" si="200"/>
        <v/>
      </c>
      <c r="J174" s="143"/>
      <c r="K174" s="434" t="str">
        <f t="shared" si="201"/>
        <v/>
      </c>
      <c r="L174" s="143"/>
      <c r="M174" s="434" t="str">
        <f t="shared" si="202"/>
        <v/>
      </c>
      <c r="N174" s="143"/>
      <c r="O174" s="434" t="str">
        <f t="shared" si="203"/>
        <v/>
      </c>
      <c r="P174" s="143"/>
      <c r="Q174" s="434" t="str">
        <f t="shared" si="204"/>
        <v/>
      </c>
      <c r="R174" s="143"/>
      <c r="S174" s="434" t="str">
        <f t="shared" si="205"/>
        <v/>
      </c>
      <c r="T174" s="143"/>
      <c r="U174" s="434" t="str">
        <f t="shared" si="206"/>
        <v/>
      </c>
      <c r="V174" s="143"/>
      <c r="W174" s="434" t="str">
        <f t="shared" si="207"/>
        <v/>
      </c>
      <c r="X174" s="143"/>
      <c r="Y174" s="434" t="str">
        <f t="shared" si="208"/>
        <v/>
      </c>
      <c r="Z174" s="143"/>
      <c r="AA174" s="434" t="str">
        <f t="shared" si="209"/>
        <v/>
      </c>
      <c r="AB174" s="143"/>
      <c r="AC174" s="434" t="str">
        <f t="shared" si="210"/>
        <v/>
      </c>
      <c r="AD174" s="143"/>
      <c r="AE174" s="434" t="str">
        <f t="shared" si="171"/>
        <v/>
      </c>
      <c r="AF174" s="143"/>
      <c r="AG174" s="434" t="str">
        <f t="shared" si="172"/>
        <v/>
      </c>
      <c r="AH174" s="143"/>
      <c r="AI174" s="434" t="str">
        <f t="shared" si="173"/>
        <v/>
      </c>
      <c r="AJ174" s="143"/>
      <c r="AK174" s="434" t="str">
        <f t="shared" si="174"/>
        <v/>
      </c>
      <c r="AL174" s="143"/>
      <c r="AM174" s="434" t="str">
        <f t="shared" si="175"/>
        <v/>
      </c>
      <c r="AN174" s="143"/>
      <c r="AO174" s="434" t="str">
        <f t="shared" si="176"/>
        <v/>
      </c>
      <c r="AP174" s="143"/>
      <c r="AQ174" s="434" t="str">
        <f t="shared" si="177"/>
        <v/>
      </c>
      <c r="AR174" s="143"/>
      <c r="AS174" s="434" t="str">
        <f t="shared" si="178"/>
        <v/>
      </c>
      <c r="AT174" s="143"/>
      <c r="AU174" s="434" t="str">
        <f t="shared" si="179"/>
        <v/>
      </c>
      <c r="AV174" s="143"/>
      <c r="AW174" s="434" t="str">
        <f t="shared" si="180"/>
        <v/>
      </c>
      <c r="AX174" s="143"/>
      <c r="AY174" s="434" t="str">
        <f t="shared" si="181"/>
        <v/>
      </c>
      <c r="AZ174" s="143"/>
      <c r="BA174" s="434" t="str">
        <f t="shared" si="182"/>
        <v/>
      </c>
      <c r="BB174" s="143"/>
      <c r="BC174" s="434" t="str">
        <f t="shared" si="183"/>
        <v/>
      </c>
      <c r="BD174" s="143"/>
      <c r="BE174" s="434" t="str">
        <f t="shared" si="184"/>
        <v/>
      </c>
      <c r="BF174" s="143"/>
      <c r="BG174" s="434" t="str">
        <f t="shared" si="185"/>
        <v/>
      </c>
      <c r="BH174" s="143"/>
      <c r="BI174" s="434" t="str">
        <f t="shared" si="186"/>
        <v/>
      </c>
      <c r="BJ174" s="143"/>
      <c r="BK174" s="434" t="str">
        <f t="shared" si="187"/>
        <v/>
      </c>
      <c r="BL174" s="143"/>
      <c r="BM174" s="434" t="str">
        <f t="shared" si="188"/>
        <v/>
      </c>
      <c r="BN174" s="143"/>
      <c r="BO174" s="434" t="str">
        <f t="shared" si="189"/>
        <v/>
      </c>
      <c r="BP174" s="143"/>
      <c r="BQ174" s="434" t="str">
        <f t="shared" si="190"/>
        <v/>
      </c>
      <c r="BR174" s="144">
        <f t="shared" si="211"/>
        <v>1</v>
      </c>
      <c r="BS174" s="434" t="str">
        <f t="shared" si="192"/>
        <v/>
      </c>
      <c r="BT174" s="145"/>
      <c r="BU174" s="434" t="str">
        <f t="shared" si="193"/>
        <v/>
      </c>
      <c r="BV174" s="234">
        <f t="shared" si="212"/>
        <v>1</v>
      </c>
      <c r="BW174" s="327">
        <f t="shared" si="213"/>
        <v>0</v>
      </c>
    </row>
    <row r="175" spans="1:75" hidden="1">
      <c r="A175" s="99"/>
      <c r="B175" s="100"/>
      <c r="C175" s="100"/>
      <c r="D175" s="233"/>
      <c r="E175" s="278">
        <f t="shared" si="198"/>
        <v>0</v>
      </c>
      <c r="F175" s="278" t="str">
        <f t="shared" si="199"/>
        <v/>
      </c>
      <c r="G175" s="101"/>
      <c r="H175" s="102"/>
      <c r="I175" s="103" t="str">
        <f t="shared" si="200"/>
        <v/>
      </c>
      <c r="J175" s="143"/>
      <c r="K175" s="434" t="str">
        <f t="shared" si="201"/>
        <v/>
      </c>
      <c r="L175" s="143"/>
      <c r="M175" s="434" t="str">
        <f t="shared" si="202"/>
        <v/>
      </c>
      <c r="N175" s="143"/>
      <c r="O175" s="434" t="str">
        <f t="shared" si="203"/>
        <v/>
      </c>
      <c r="P175" s="143"/>
      <c r="Q175" s="434" t="str">
        <f t="shared" si="204"/>
        <v/>
      </c>
      <c r="R175" s="143"/>
      <c r="S175" s="434" t="str">
        <f t="shared" si="205"/>
        <v/>
      </c>
      <c r="T175" s="143"/>
      <c r="U175" s="434" t="str">
        <f t="shared" si="206"/>
        <v/>
      </c>
      <c r="V175" s="143"/>
      <c r="W175" s="434" t="str">
        <f t="shared" si="207"/>
        <v/>
      </c>
      <c r="X175" s="143"/>
      <c r="Y175" s="434" t="str">
        <f t="shared" si="208"/>
        <v/>
      </c>
      <c r="Z175" s="143"/>
      <c r="AA175" s="434" t="str">
        <f t="shared" si="209"/>
        <v/>
      </c>
      <c r="AB175" s="143"/>
      <c r="AC175" s="434" t="str">
        <f t="shared" si="210"/>
        <v/>
      </c>
      <c r="AD175" s="143"/>
      <c r="AE175" s="434" t="str">
        <f t="shared" si="171"/>
        <v/>
      </c>
      <c r="AF175" s="143"/>
      <c r="AG175" s="434" t="str">
        <f t="shared" si="172"/>
        <v/>
      </c>
      <c r="AH175" s="143"/>
      <c r="AI175" s="434" t="str">
        <f t="shared" si="173"/>
        <v/>
      </c>
      <c r="AJ175" s="143"/>
      <c r="AK175" s="434" t="str">
        <f t="shared" si="174"/>
        <v/>
      </c>
      <c r="AL175" s="143"/>
      <c r="AM175" s="434" t="str">
        <f t="shared" si="175"/>
        <v/>
      </c>
      <c r="AN175" s="143"/>
      <c r="AO175" s="434" t="str">
        <f t="shared" si="176"/>
        <v/>
      </c>
      <c r="AP175" s="143"/>
      <c r="AQ175" s="434" t="str">
        <f t="shared" si="177"/>
        <v/>
      </c>
      <c r="AR175" s="143"/>
      <c r="AS175" s="434" t="str">
        <f t="shared" si="178"/>
        <v/>
      </c>
      <c r="AT175" s="143"/>
      <c r="AU175" s="434" t="str">
        <f t="shared" si="179"/>
        <v/>
      </c>
      <c r="AV175" s="143"/>
      <c r="AW175" s="434" t="str">
        <f t="shared" si="180"/>
        <v/>
      </c>
      <c r="AX175" s="143"/>
      <c r="AY175" s="434" t="str">
        <f t="shared" si="181"/>
        <v/>
      </c>
      <c r="AZ175" s="143"/>
      <c r="BA175" s="434" t="str">
        <f t="shared" si="182"/>
        <v/>
      </c>
      <c r="BB175" s="143"/>
      <c r="BC175" s="434" t="str">
        <f t="shared" si="183"/>
        <v/>
      </c>
      <c r="BD175" s="143"/>
      <c r="BE175" s="434" t="str">
        <f t="shared" si="184"/>
        <v/>
      </c>
      <c r="BF175" s="143"/>
      <c r="BG175" s="434" t="str">
        <f t="shared" si="185"/>
        <v/>
      </c>
      <c r="BH175" s="143"/>
      <c r="BI175" s="434" t="str">
        <f t="shared" si="186"/>
        <v/>
      </c>
      <c r="BJ175" s="143"/>
      <c r="BK175" s="434" t="str">
        <f t="shared" si="187"/>
        <v/>
      </c>
      <c r="BL175" s="143"/>
      <c r="BM175" s="434" t="str">
        <f t="shared" si="188"/>
        <v/>
      </c>
      <c r="BN175" s="143"/>
      <c r="BO175" s="434" t="str">
        <f t="shared" si="189"/>
        <v/>
      </c>
      <c r="BP175" s="143"/>
      <c r="BQ175" s="434" t="str">
        <f t="shared" si="190"/>
        <v/>
      </c>
      <c r="BR175" s="144">
        <f t="shared" si="211"/>
        <v>1</v>
      </c>
      <c r="BS175" s="434" t="str">
        <f t="shared" si="192"/>
        <v/>
      </c>
      <c r="BT175" s="145"/>
      <c r="BU175" s="434" t="str">
        <f t="shared" si="193"/>
        <v/>
      </c>
      <c r="BV175" s="234">
        <f t="shared" si="212"/>
        <v>1</v>
      </c>
      <c r="BW175" s="327">
        <f t="shared" si="213"/>
        <v>0</v>
      </c>
    </row>
    <row r="176" spans="1:75" hidden="1">
      <c r="A176" s="99"/>
      <c r="B176" s="100"/>
      <c r="C176" s="100"/>
      <c r="D176" s="233"/>
      <c r="E176" s="278">
        <f t="shared" si="198"/>
        <v>0</v>
      </c>
      <c r="F176" s="278" t="str">
        <f t="shared" si="199"/>
        <v/>
      </c>
      <c r="G176" s="101"/>
      <c r="H176" s="102"/>
      <c r="I176" s="103" t="str">
        <f t="shared" si="200"/>
        <v/>
      </c>
      <c r="J176" s="143"/>
      <c r="K176" s="434" t="str">
        <f t="shared" si="201"/>
        <v/>
      </c>
      <c r="L176" s="143"/>
      <c r="M176" s="434" t="str">
        <f t="shared" si="202"/>
        <v/>
      </c>
      <c r="N176" s="143"/>
      <c r="O176" s="434" t="str">
        <f t="shared" si="203"/>
        <v/>
      </c>
      <c r="P176" s="143"/>
      <c r="Q176" s="434" t="str">
        <f t="shared" si="204"/>
        <v/>
      </c>
      <c r="R176" s="143"/>
      <c r="S176" s="434" t="str">
        <f t="shared" si="205"/>
        <v/>
      </c>
      <c r="T176" s="143"/>
      <c r="U176" s="434" t="str">
        <f t="shared" si="206"/>
        <v/>
      </c>
      <c r="V176" s="143"/>
      <c r="W176" s="434" t="str">
        <f t="shared" si="207"/>
        <v/>
      </c>
      <c r="X176" s="143"/>
      <c r="Y176" s="434" t="str">
        <f t="shared" si="208"/>
        <v/>
      </c>
      <c r="Z176" s="143"/>
      <c r="AA176" s="434" t="str">
        <f t="shared" si="209"/>
        <v/>
      </c>
      <c r="AB176" s="143"/>
      <c r="AC176" s="434" t="str">
        <f t="shared" si="210"/>
        <v/>
      </c>
      <c r="AD176" s="143"/>
      <c r="AE176" s="434" t="str">
        <f t="shared" si="171"/>
        <v/>
      </c>
      <c r="AF176" s="143"/>
      <c r="AG176" s="434" t="str">
        <f t="shared" si="172"/>
        <v/>
      </c>
      <c r="AH176" s="143"/>
      <c r="AI176" s="434" t="str">
        <f t="shared" si="173"/>
        <v/>
      </c>
      <c r="AJ176" s="143"/>
      <c r="AK176" s="434" t="str">
        <f t="shared" si="174"/>
        <v/>
      </c>
      <c r="AL176" s="143"/>
      <c r="AM176" s="434" t="str">
        <f t="shared" si="175"/>
        <v/>
      </c>
      <c r="AN176" s="143"/>
      <c r="AO176" s="434" t="str">
        <f t="shared" si="176"/>
        <v/>
      </c>
      <c r="AP176" s="143"/>
      <c r="AQ176" s="434" t="str">
        <f t="shared" si="177"/>
        <v/>
      </c>
      <c r="AR176" s="143"/>
      <c r="AS176" s="434" t="str">
        <f t="shared" si="178"/>
        <v/>
      </c>
      <c r="AT176" s="143"/>
      <c r="AU176" s="434" t="str">
        <f t="shared" si="179"/>
        <v/>
      </c>
      <c r="AV176" s="143"/>
      <c r="AW176" s="434" t="str">
        <f t="shared" si="180"/>
        <v/>
      </c>
      <c r="AX176" s="143"/>
      <c r="AY176" s="434" t="str">
        <f t="shared" si="181"/>
        <v/>
      </c>
      <c r="AZ176" s="143"/>
      <c r="BA176" s="434" t="str">
        <f t="shared" si="182"/>
        <v/>
      </c>
      <c r="BB176" s="143"/>
      <c r="BC176" s="434" t="str">
        <f t="shared" si="183"/>
        <v/>
      </c>
      <c r="BD176" s="143"/>
      <c r="BE176" s="434" t="str">
        <f t="shared" si="184"/>
        <v/>
      </c>
      <c r="BF176" s="143"/>
      <c r="BG176" s="434" t="str">
        <f t="shared" si="185"/>
        <v/>
      </c>
      <c r="BH176" s="143"/>
      <c r="BI176" s="434" t="str">
        <f t="shared" si="186"/>
        <v/>
      </c>
      <c r="BJ176" s="143"/>
      <c r="BK176" s="434" t="str">
        <f t="shared" si="187"/>
        <v/>
      </c>
      <c r="BL176" s="143"/>
      <c r="BM176" s="434" t="str">
        <f t="shared" si="188"/>
        <v/>
      </c>
      <c r="BN176" s="143"/>
      <c r="BO176" s="434" t="str">
        <f t="shared" si="189"/>
        <v/>
      </c>
      <c r="BP176" s="143"/>
      <c r="BQ176" s="434" t="str">
        <f t="shared" si="190"/>
        <v/>
      </c>
      <c r="BR176" s="144">
        <f t="shared" si="211"/>
        <v>1</v>
      </c>
      <c r="BS176" s="434" t="str">
        <f t="shared" si="192"/>
        <v/>
      </c>
      <c r="BT176" s="145"/>
      <c r="BU176" s="434" t="str">
        <f t="shared" si="193"/>
        <v/>
      </c>
      <c r="BV176" s="234">
        <f t="shared" si="212"/>
        <v>1</v>
      </c>
      <c r="BW176" s="327">
        <f t="shared" si="213"/>
        <v>0</v>
      </c>
    </row>
    <row r="177" spans="1:75" hidden="1">
      <c r="A177" s="99"/>
      <c r="B177" s="100"/>
      <c r="C177" s="100"/>
      <c r="D177" s="233"/>
      <c r="E177" s="278">
        <f t="shared" si="198"/>
        <v>0</v>
      </c>
      <c r="F177" s="278" t="str">
        <f t="shared" si="199"/>
        <v/>
      </c>
      <c r="G177" s="101"/>
      <c r="H177" s="102"/>
      <c r="I177" s="103" t="str">
        <f t="shared" si="200"/>
        <v/>
      </c>
      <c r="J177" s="143"/>
      <c r="K177" s="434" t="str">
        <f t="shared" si="201"/>
        <v/>
      </c>
      <c r="L177" s="143"/>
      <c r="M177" s="434" t="str">
        <f t="shared" si="202"/>
        <v/>
      </c>
      <c r="N177" s="143"/>
      <c r="O177" s="434" t="str">
        <f t="shared" si="203"/>
        <v/>
      </c>
      <c r="P177" s="143"/>
      <c r="Q177" s="434" t="str">
        <f t="shared" si="204"/>
        <v/>
      </c>
      <c r="R177" s="143"/>
      <c r="S177" s="434" t="str">
        <f t="shared" si="205"/>
        <v/>
      </c>
      <c r="T177" s="143"/>
      <c r="U177" s="434" t="str">
        <f t="shared" si="206"/>
        <v/>
      </c>
      <c r="V177" s="143"/>
      <c r="W177" s="434" t="str">
        <f t="shared" si="207"/>
        <v/>
      </c>
      <c r="X177" s="143"/>
      <c r="Y177" s="434" t="str">
        <f t="shared" si="208"/>
        <v/>
      </c>
      <c r="Z177" s="143"/>
      <c r="AA177" s="434" t="str">
        <f t="shared" si="209"/>
        <v/>
      </c>
      <c r="AB177" s="143"/>
      <c r="AC177" s="434" t="str">
        <f t="shared" si="210"/>
        <v/>
      </c>
      <c r="AD177" s="143"/>
      <c r="AE177" s="434" t="str">
        <f t="shared" si="171"/>
        <v/>
      </c>
      <c r="AF177" s="143"/>
      <c r="AG177" s="434" t="str">
        <f t="shared" si="172"/>
        <v/>
      </c>
      <c r="AH177" s="143"/>
      <c r="AI177" s="434" t="str">
        <f t="shared" si="173"/>
        <v/>
      </c>
      <c r="AJ177" s="143"/>
      <c r="AK177" s="434" t="str">
        <f t="shared" si="174"/>
        <v/>
      </c>
      <c r="AL177" s="143"/>
      <c r="AM177" s="434" t="str">
        <f t="shared" si="175"/>
        <v/>
      </c>
      <c r="AN177" s="143"/>
      <c r="AO177" s="434" t="str">
        <f t="shared" si="176"/>
        <v/>
      </c>
      <c r="AP177" s="143"/>
      <c r="AQ177" s="434" t="str">
        <f t="shared" si="177"/>
        <v/>
      </c>
      <c r="AR177" s="143"/>
      <c r="AS177" s="434" t="str">
        <f t="shared" si="178"/>
        <v/>
      </c>
      <c r="AT177" s="143"/>
      <c r="AU177" s="434" t="str">
        <f t="shared" si="179"/>
        <v/>
      </c>
      <c r="AV177" s="143"/>
      <c r="AW177" s="434" t="str">
        <f t="shared" si="180"/>
        <v/>
      </c>
      <c r="AX177" s="143"/>
      <c r="AY177" s="434" t="str">
        <f t="shared" si="181"/>
        <v/>
      </c>
      <c r="AZ177" s="143"/>
      <c r="BA177" s="434" t="str">
        <f t="shared" si="182"/>
        <v/>
      </c>
      <c r="BB177" s="143"/>
      <c r="BC177" s="434" t="str">
        <f t="shared" si="183"/>
        <v/>
      </c>
      <c r="BD177" s="143"/>
      <c r="BE177" s="434" t="str">
        <f t="shared" si="184"/>
        <v/>
      </c>
      <c r="BF177" s="143"/>
      <c r="BG177" s="434" t="str">
        <f t="shared" si="185"/>
        <v/>
      </c>
      <c r="BH177" s="143"/>
      <c r="BI177" s="434" t="str">
        <f t="shared" si="186"/>
        <v/>
      </c>
      <c r="BJ177" s="143"/>
      <c r="BK177" s="434" t="str">
        <f t="shared" si="187"/>
        <v/>
      </c>
      <c r="BL177" s="143"/>
      <c r="BM177" s="434" t="str">
        <f t="shared" si="188"/>
        <v/>
      </c>
      <c r="BN177" s="143"/>
      <c r="BO177" s="434" t="str">
        <f t="shared" si="189"/>
        <v/>
      </c>
      <c r="BP177" s="143"/>
      <c r="BQ177" s="434" t="str">
        <f t="shared" si="190"/>
        <v/>
      </c>
      <c r="BR177" s="144">
        <f t="shared" si="211"/>
        <v>1</v>
      </c>
      <c r="BS177" s="434" t="str">
        <f t="shared" si="192"/>
        <v/>
      </c>
      <c r="BT177" s="145"/>
      <c r="BU177" s="434" t="str">
        <f t="shared" si="193"/>
        <v/>
      </c>
      <c r="BV177" s="234">
        <f t="shared" si="212"/>
        <v>1</v>
      </c>
      <c r="BW177" s="327">
        <f t="shared" si="213"/>
        <v>0</v>
      </c>
    </row>
    <row r="178" spans="1:75" hidden="1">
      <c r="A178" s="99"/>
      <c r="B178" s="100"/>
      <c r="C178" s="100"/>
      <c r="D178" s="233"/>
      <c r="E178" s="278">
        <f t="shared" si="198"/>
        <v>0</v>
      </c>
      <c r="F178" s="278" t="str">
        <f t="shared" si="199"/>
        <v/>
      </c>
      <c r="G178" s="101"/>
      <c r="H178" s="102"/>
      <c r="I178" s="103" t="str">
        <f t="shared" si="200"/>
        <v/>
      </c>
      <c r="J178" s="143"/>
      <c r="K178" s="434" t="str">
        <f t="shared" si="201"/>
        <v/>
      </c>
      <c r="L178" s="143"/>
      <c r="M178" s="434" t="str">
        <f t="shared" si="202"/>
        <v/>
      </c>
      <c r="N178" s="143"/>
      <c r="O178" s="434" t="str">
        <f t="shared" si="203"/>
        <v/>
      </c>
      <c r="P178" s="143"/>
      <c r="Q178" s="434" t="str">
        <f t="shared" si="204"/>
        <v/>
      </c>
      <c r="R178" s="143"/>
      <c r="S178" s="434" t="str">
        <f t="shared" si="205"/>
        <v/>
      </c>
      <c r="T178" s="143"/>
      <c r="U178" s="434" t="str">
        <f t="shared" si="206"/>
        <v/>
      </c>
      <c r="V178" s="143"/>
      <c r="W178" s="434" t="str">
        <f t="shared" si="207"/>
        <v/>
      </c>
      <c r="X178" s="143"/>
      <c r="Y178" s="434" t="str">
        <f t="shared" si="208"/>
        <v/>
      </c>
      <c r="Z178" s="143"/>
      <c r="AA178" s="434" t="str">
        <f t="shared" si="209"/>
        <v/>
      </c>
      <c r="AB178" s="143"/>
      <c r="AC178" s="434" t="str">
        <f t="shared" si="210"/>
        <v/>
      </c>
      <c r="AD178" s="143"/>
      <c r="AE178" s="434" t="str">
        <f t="shared" si="171"/>
        <v/>
      </c>
      <c r="AF178" s="143"/>
      <c r="AG178" s="434" t="str">
        <f t="shared" si="172"/>
        <v/>
      </c>
      <c r="AH178" s="143"/>
      <c r="AI178" s="434" t="str">
        <f t="shared" si="173"/>
        <v/>
      </c>
      <c r="AJ178" s="143"/>
      <c r="AK178" s="434" t="str">
        <f t="shared" si="174"/>
        <v/>
      </c>
      <c r="AL178" s="143"/>
      <c r="AM178" s="434" t="str">
        <f t="shared" si="175"/>
        <v/>
      </c>
      <c r="AN178" s="143"/>
      <c r="AO178" s="434" t="str">
        <f t="shared" si="176"/>
        <v/>
      </c>
      <c r="AP178" s="143"/>
      <c r="AQ178" s="434" t="str">
        <f t="shared" si="177"/>
        <v/>
      </c>
      <c r="AR178" s="143"/>
      <c r="AS178" s="434" t="str">
        <f t="shared" si="178"/>
        <v/>
      </c>
      <c r="AT178" s="143"/>
      <c r="AU178" s="434" t="str">
        <f t="shared" si="179"/>
        <v/>
      </c>
      <c r="AV178" s="143"/>
      <c r="AW178" s="434" t="str">
        <f t="shared" si="180"/>
        <v/>
      </c>
      <c r="AX178" s="143"/>
      <c r="AY178" s="434" t="str">
        <f t="shared" si="181"/>
        <v/>
      </c>
      <c r="AZ178" s="143"/>
      <c r="BA178" s="434" t="str">
        <f t="shared" si="182"/>
        <v/>
      </c>
      <c r="BB178" s="143"/>
      <c r="BC178" s="434" t="str">
        <f t="shared" si="183"/>
        <v/>
      </c>
      <c r="BD178" s="143"/>
      <c r="BE178" s="434" t="str">
        <f t="shared" si="184"/>
        <v/>
      </c>
      <c r="BF178" s="143"/>
      <c r="BG178" s="434" t="str">
        <f t="shared" si="185"/>
        <v/>
      </c>
      <c r="BH178" s="143"/>
      <c r="BI178" s="434" t="str">
        <f t="shared" si="186"/>
        <v/>
      </c>
      <c r="BJ178" s="143"/>
      <c r="BK178" s="434" t="str">
        <f t="shared" si="187"/>
        <v/>
      </c>
      <c r="BL178" s="143"/>
      <c r="BM178" s="434" t="str">
        <f t="shared" si="188"/>
        <v/>
      </c>
      <c r="BN178" s="143"/>
      <c r="BO178" s="434" t="str">
        <f t="shared" si="189"/>
        <v/>
      </c>
      <c r="BP178" s="143"/>
      <c r="BQ178" s="434" t="str">
        <f t="shared" si="190"/>
        <v/>
      </c>
      <c r="BR178" s="144">
        <f t="shared" si="211"/>
        <v>1</v>
      </c>
      <c r="BS178" s="434" t="str">
        <f t="shared" si="192"/>
        <v/>
      </c>
      <c r="BT178" s="145"/>
      <c r="BU178" s="434" t="str">
        <f t="shared" si="193"/>
        <v/>
      </c>
      <c r="BV178" s="234">
        <f t="shared" si="212"/>
        <v>1</v>
      </c>
      <c r="BW178" s="327">
        <f t="shared" si="213"/>
        <v>0</v>
      </c>
    </row>
    <row r="179" spans="1:75" hidden="1">
      <c r="A179" s="99"/>
      <c r="B179" s="100"/>
      <c r="C179" s="100"/>
      <c r="D179" s="233"/>
      <c r="E179" s="278">
        <f t="shared" si="198"/>
        <v>0</v>
      </c>
      <c r="F179" s="278" t="str">
        <f t="shared" si="199"/>
        <v/>
      </c>
      <c r="G179" s="101"/>
      <c r="H179" s="102"/>
      <c r="I179" s="103" t="str">
        <f t="shared" si="200"/>
        <v/>
      </c>
      <c r="J179" s="143"/>
      <c r="K179" s="434" t="str">
        <f t="shared" si="201"/>
        <v/>
      </c>
      <c r="L179" s="143"/>
      <c r="M179" s="434" t="str">
        <f t="shared" si="202"/>
        <v/>
      </c>
      <c r="N179" s="143"/>
      <c r="O179" s="434" t="str">
        <f t="shared" si="203"/>
        <v/>
      </c>
      <c r="P179" s="143"/>
      <c r="Q179" s="434" t="str">
        <f t="shared" si="204"/>
        <v/>
      </c>
      <c r="R179" s="143"/>
      <c r="S179" s="434" t="str">
        <f t="shared" si="205"/>
        <v/>
      </c>
      <c r="T179" s="143"/>
      <c r="U179" s="434" t="str">
        <f t="shared" si="206"/>
        <v/>
      </c>
      <c r="V179" s="143"/>
      <c r="W179" s="434" t="str">
        <f t="shared" si="207"/>
        <v/>
      </c>
      <c r="X179" s="143"/>
      <c r="Y179" s="434" t="str">
        <f t="shared" si="208"/>
        <v/>
      </c>
      <c r="Z179" s="143"/>
      <c r="AA179" s="434" t="str">
        <f t="shared" si="209"/>
        <v/>
      </c>
      <c r="AB179" s="143"/>
      <c r="AC179" s="434" t="str">
        <f t="shared" si="210"/>
        <v/>
      </c>
      <c r="AD179" s="143"/>
      <c r="AE179" s="434" t="str">
        <f t="shared" si="171"/>
        <v/>
      </c>
      <c r="AF179" s="143"/>
      <c r="AG179" s="434" t="str">
        <f t="shared" si="172"/>
        <v/>
      </c>
      <c r="AH179" s="143"/>
      <c r="AI179" s="434" t="str">
        <f t="shared" si="173"/>
        <v/>
      </c>
      <c r="AJ179" s="143"/>
      <c r="AK179" s="434" t="str">
        <f t="shared" si="174"/>
        <v/>
      </c>
      <c r="AL179" s="143"/>
      <c r="AM179" s="434" t="str">
        <f t="shared" si="175"/>
        <v/>
      </c>
      <c r="AN179" s="143"/>
      <c r="AO179" s="434" t="str">
        <f t="shared" si="176"/>
        <v/>
      </c>
      <c r="AP179" s="143"/>
      <c r="AQ179" s="434" t="str">
        <f t="shared" si="177"/>
        <v/>
      </c>
      <c r="AR179" s="143"/>
      <c r="AS179" s="434" t="str">
        <f t="shared" si="178"/>
        <v/>
      </c>
      <c r="AT179" s="143"/>
      <c r="AU179" s="434" t="str">
        <f t="shared" si="179"/>
        <v/>
      </c>
      <c r="AV179" s="143"/>
      <c r="AW179" s="434" t="str">
        <f t="shared" si="180"/>
        <v/>
      </c>
      <c r="AX179" s="143"/>
      <c r="AY179" s="434" t="str">
        <f t="shared" si="181"/>
        <v/>
      </c>
      <c r="AZ179" s="143"/>
      <c r="BA179" s="434" t="str">
        <f t="shared" si="182"/>
        <v/>
      </c>
      <c r="BB179" s="143"/>
      <c r="BC179" s="434" t="str">
        <f t="shared" si="183"/>
        <v/>
      </c>
      <c r="BD179" s="143"/>
      <c r="BE179" s="434" t="str">
        <f t="shared" si="184"/>
        <v/>
      </c>
      <c r="BF179" s="143"/>
      <c r="BG179" s="434" t="str">
        <f t="shared" si="185"/>
        <v/>
      </c>
      <c r="BH179" s="143"/>
      <c r="BI179" s="434" t="str">
        <f t="shared" si="186"/>
        <v/>
      </c>
      <c r="BJ179" s="143"/>
      <c r="BK179" s="434" t="str">
        <f t="shared" si="187"/>
        <v/>
      </c>
      <c r="BL179" s="143"/>
      <c r="BM179" s="434" t="str">
        <f t="shared" si="188"/>
        <v/>
      </c>
      <c r="BN179" s="143"/>
      <c r="BO179" s="434" t="str">
        <f t="shared" si="189"/>
        <v/>
      </c>
      <c r="BP179" s="143"/>
      <c r="BQ179" s="434" t="str">
        <f t="shared" si="190"/>
        <v/>
      </c>
      <c r="BR179" s="144">
        <f t="shared" si="211"/>
        <v>1</v>
      </c>
      <c r="BS179" s="434" t="str">
        <f t="shared" si="192"/>
        <v/>
      </c>
      <c r="BT179" s="145"/>
      <c r="BU179" s="434" t="str">
        <f t="shared" si="193"/>
        <v/>
      </c>
      <c r="BV179" s="234">
        <f t="shared" si="212"/>
        <v>1</v>
      </c>
      <c r="BW179" s="327">
        <f t="shared" si="213"/>
        <v>0</v>
      </c>
    </row>
    <row r="180" spans="1:75" hidden="1">
      <c r="A180" s="99"/>
      <c r="B180" s="100"/>
      <c r="C180" s="100"/>
      <c r="D180" s="233"/>
      <c r="E180" s="278">
        <f t="shared" si="198"/>
        <v>0</v>
      </c>
      <c r="F180" s="278" t="str">
        <f t="shared" si="199"/>
        <v/>
      </c>
      <c r="G180" s="101"/>
      <c r="H180" s="102"/>
      <c r="I180" s="103" t="str">
        <f t="shared" si="200"/>
        <v/>
      </c>
      <c r="J180" s="143"/>
      <c r="K180" s="434" t="str">
        <f t="shared" si="201"/>
        <v/>
      </c>
      <c r="L180" s="143"/>
      <c r="M180" s="434" t="str">
        <f t="shared" si="202"/>
        <v/>
      </c>
      <c r="N180" s="143"/>
      <c r="O180" s="434" t="str">
        <f t="shared" si="203"/>
        <v/>
      </c>
      <c r="P180" s="143"/>
      <c r="Q180" s="434" t="str">
        <f t="shared" si="204"/>
        <v/>
      </c>
      <c r="R180" s="143"/>
      <c r="S180" s="434" t="str">
        <f t="shared" si="205"/>
        <v/>
      </c>
      <c r="T180" s="143"/>
      <c r="U180" s="434" t="str">
        <f t="shared" si="206"/>
        <v/>
      </c>
      <c r="V180" s="143"/>
      <c r="W180" s="434" t="str">
        <f t="shared" si="207"/>
        <v/>
      </c>
      <c r="X180" s="143"/>
      <c r="Y180" s="434" t="str">
        <f t="shared" si="208"/>
        <v/>
      </c>
      <c r="Z180" s="143"/>
      <c r="AA180" s="434" t="str">
        <f t="shared" si="209"/>
        <v/>
      </c>
      <c r="AB180" s="143"/>
      <c r="AC180" s="434" t="str">
        <f t="shared" si="210"/>
        <v/>
      </c>
      <c r="AD180" s="143"/>
      <c r="AE180" s="434" t="str">
        <f t="shared" si="171"/>
        <v/>
      </c>
      <c r="AF180" s="143"/>
      <c r="AG180" s="434" t="str">
        <f t="shared" si="172"/>
        <v/>
      </c>
      <c r="AH180" s="143"/>
      <c r="AI180" s="434" t="str">
        <f t="shared" si="173"/>
        <v/>
      </c>
      <c r="AJ180" s="143"/>
      <c r="AK180" s="434" t="str">
        <f t="shared" si="174"/>
        <v/>
      </c>
      <c r="AL180" s="143"/>
      <c r="AM180" s="434" t="str">
        <f t="shared" si="175"/>
        <v/>
      </c>
      <c r="AN180" s="143"/>
      <c r="AO180" s="434" t="str">
        <f t="shared" si="176"/>
        <v/>
      </c>
      <c r="AP180" s="143"/>
      <c r="AQ180" s="434" t="str">
        <f t="shared" si="177"/>
        <v/>
      </c>
      <c r="AR180" s="143"/>
      <c r="AS180" s="434" t="str">
        <f t="shared" si="178"/>
        <v/>
      </c>
      <c r="AT180" s="143"/>
      <c r="AU180" s="434" t="str">
        <f t="shared" si="179"/>
        <v/>
      </c>
      <c r="AV180" s="143"/>
      <c r="AW180" s="434" t="str">
        <f t="shared" si="180"/>
        <v/>
      </c>
      <c r="AX180" s="143"/>
      <c r="AY180" s="434" t="str">
        <f t="shared" si="181"/>
        <v/>
      </c>
      <c r="AZ180" s="143"/>
      <c r="BA180" s="434" t="str">
        <f t="shared" si="182"/>
        <v/>
      </c>
      <c r="BB180" s="143"/>
      <c r="BC180" s="434" t="str">
        <f t="shared" si="183"/>
        <v/>
      </c>
      <c r="BD180" s="143"/>
      <c r="BE180" s="434" t="str">
        <f t="shared" si="184"/>
        <v/>
      </c>
      <c r="BF180" s="143"/>
      <c r="BG180" s="434" t="str">
        <f t="shared" si="185"/>
        <v/>
      </c>
      <c r="BH180" s="143"/>
      <c r="BI180" s="434" t="str">
        <f t="shared" si="186"/>
        <v/>
      </c>
      <c r="BJ180" s="143"/>
      <c r="BK180" s="434" t="str">
        <f t="shared" si="187"/>
        <v/>
      </c>
      <c r="BL180" s="143"/>
      <c r="BM180" s="434" t="str">
        <f t="shared" si="188"/>
        <v/>
      </c>
      <c r="BN180" s="143"/>
      <c r="BO180" s="434" t="str">
        <f t="shared" si="189"/>
        <v/>
      </c>
      <c r="BP180" s="143"/>
      <c r="BQ180" s="434" t="str">
        <f t="shared" si="190"/>
        <v/>
      </c>
      <c r="BR180" s="144">
        <f t="shared" si="211"/>
        <v>1</v>
      </c>
      <c r="BS180" s="434" t="str">
        <f t="shared" si="192"/>
        <v/>
      </c>
      <c r="BT180" s="145"/>
      <c r="BU180" s="434" t="str">
        <f t="shared" si="193"/>
        <v/>
      </c>
      <c r="BV180" s="234">
        <f t="shared" si="212"/>
        <v>1</v>
      </c>
      <c r="BW180" s="327">
        <f t="shared" si="213"/>
        <v>0</v>
      </c>
    </row>
    <row r="181" spans="1:75" hidden="1">
      <c r="A181" s="99"/>
      <c r="B181" s="100"/>
      <c r="C181" s="100"/>
      <c r="D181" s="233"/>
      <c r="E181" s="278">
        <f t="shared" si="198"/>
        <v>0</v>
      </c>
      <c r="F181" s="278" t="str">
        <f t="shared" si="199"/>
        <v/>
      </c>
      <c r="G181" s="101"/>
      <c r="H181" s="102"/>
      <c r="I181" s="103" t="str">
        <f t="shared" si="200"/>
        <v/>
      </c>
      <c r="J181" s="143"/>
      <c r="K181" s="434" t="str">
        <f t="shared" si="201"/>
        <v/>
      </c>
      <c r="L181" s="143"/>
      <c r="M181" s="434" t="str">
        <f t="shared" si="202"/>
        <v/>
      </c>
      <c r="N181" s="143"/>
      <c r="O181" s="434" t="str">
        <f t="shared" si="203"/>
        <v/>
      </c>
      <c r="P181" s="143"/>
      <c r="Q181" s="434" t="str">
        <f t="shared" si="204"/>
        <v/>
      </c>
      <c r="R181" s="143"/>
      <c r="S181" s="434" t="str">
        <f t="shared" si="205"/>
        <v/>
      </c>
      <c r="T181" s="143"/>
      <c r="U181" s="434" t="str">
        <f t="shared" si="206"/>
        <v/>
      </c>
      <c r="V181" s="143"/>
      <c r="W181" s="434" t="str">
        <f t="shared" si="207"/>
        <v/>
      </c>
      <c r="X181" s="143"/>
      <c r="Y181" s="434" t="str">
        <f t="shared" si="208"/>
        <v/>
      </c>
      <c r="Z181" s="143"/>
      <c r="AA181" s="434" t="str">
        <f t="shared" si="209"/>
        <v/>
      </c>
      <c r="AB181" s="143"/>
      <c r="AC181" s="434" t="str">
        <f t="shared" si="210"/>
        <v/>
      </c>
      <c r="AD181" s="143"/>
      <c r="AE181" s="434" t="str">
        <f t="shared" si="171"/>
        <v/>
      </c>
      <c r="AF181" s="143"/>
      <c r="AG181" s="434" t="str">
        <f t="shared" si="172"/>
        <v/>
      </c>
      <c r="AH181" s="143"/>
      <c r="AI181" s="434" t="str">
        <f t="shared" si="173"/>
        <v/>
      </c>
      <c r="AJ181" s="143"/>
      <c r="AK181" s="434" t="str">
        <f t="shared" si="174"/>
        <v/>
      </c>
      <c r="AL181" s="143"/>
      <c r="AM181" s="434" t="str">
        <f t="shared" si="175"/>
        <v/>
      </c>
      <c r="AN181" s="143"/>
      <c r="AO181" s="434" t="str">
        <f t="shared" si="176"/>
        <v/>
      </c>
      <c r="AP181" s="143"/>
      <c r="AQ181" s="434" t="str">
        <f t="shared" si="177"/>
        <v/>
      </c>
      <c r="AR181" s="143"/>
      <c r="AS181" s="434" t="str">
        <f t="shared" si="178"/>
        <v/>
      </c>
      <c r="AT181" s="143"/>
      <c r="AU181" s="434" t="str">
        <f t="shared" si="179"/>
        <v/>
      </c>
      <c r="AV181" s="143"/>
      <c r="AW181" s="434" t="str">
        <f t="shared" si="180"/>
        <v/>
      </c>
      <c r="AX181" s="143"/>
      <c r="AY181" s="434" t="str">
        <f t="shared" si="181"/>
        <v/>
      </c>
      <c r="AZ181" s="143"/>
      <c r="BA181" s="434" t="str">
        <f t="shared" si="182"/>
        <v/>
      </c>
      <c r="BB181" s="143"/>
      <c r="BC181" s="434" t="str">
        <f t="shared" si="183"/>
        <v/>
      </c>
      <c r="BD181" s="143"/>
      <c r="BE181" s="434" t="str">
        <f t="shared" si="184"/>
        <v/>
      </c>
      <c r="BF181" s="143"/>
      <c r="BG181" s="434" t="str">
        <f t="shared" si="185"/>
        <v/>
      </c>
      <c r="BH181" s="143"/>
      <c r="BI181" s="434" t="str">
        <f t="shared" si="186"/>
        <v/>
      </c>
      <c r="BJ181" s="143"/>
      <c r="BK181" s="434" t="str">
        <f t="shared" si="187"/>
        <v/>
      </c>
      <c r="BL181" s="143"/>
      <c r="BM181" s="434" t="str">
        <f t="shared" si="188"/>
        <v/>
      </c>
      <c r="BN181" s="143"/>
      <c r="BO181" s="434" t="str">
        <f t="shared" si="189"/>
        <v/>
      </c>
      <c r="BP181" s="143"/>
      <c r="BQ181" s="434" t="str">
        <f t="shared" si="190"/>
        <v/>
      </c>
      <c r="BR181" s="144">
        <f t="shared" si="211"/>
        <v>1</v>
      </c>
      <c r="BS181" s="434" t="str">
        <f t="shared" si="192"/>
        <v/>
      </c>
      <c r="BT181" s="145"/>
      <c r="BU181" s="434" t="str">
        <f t="shared" si="193"/>
        <v/>
      </c>
      <c r="BV181" s="234">
        <f t="shared" si="212"/>
        <v>1</v>
      </c>
      <c r="BW181" s="327">
        <f t="shared" si="213"/>
        <v>0</v>
      </c>
    </row>
    <row r="182" spans="1:75" hidden="1">
      <c r="A182" s="99"/>
      <c r="B182" s="100"/>
      <c r="C182" s="100"/>
      <c r="D182" s="233"/>
      <c r="E182" s="278">
        <f t="shared" si="198"/>
        <v>0</v>
      </c>
      <c r="F182" s="278" t="str">
        <f t="shared" si="199"/>
        <v/>
      </c>
      <c r="G182" s="101"/>
      <c r="H182" s="102"/>
      <c r="I182" s="103" t="str">
        <f t="shared" si="200"/>
        <v/>
      </c>
      <c r="J182" s="143"/>
      <c r="K182" s="434" t="str">
        <f t="shared" si="201"/>
        <v/>
      </c>
      <c r="L182" s="143"/>
      <c r="M182" s="434" t="str">
        <f t="shared" si="202"/>
        <v/>
      </c>
      <c r="N182" s="143"/>
      <c r="O182" s="434" t="str">
        <f t="shared" si="203"/>
        <v/>
      </c>
      <c r="P182" s="143"/>
      <c r="Q182" s="434" t="str">
        <f t="shared" si="204"/>
        <v/>
      </c>
      <c r="R182" s="143"/>
      <c r="S182" s="434" t="str">
        <f t="shared" si="205"/>
        <v/>
      </c>
      <c r="T182" s="143"/>
      <c r="U182" s="434" t="str">
        <f t="shared" si="206"/>
        <v/>
      </c>
      <c r="V182" s="143"/>
      <c r="W182" s="434" t="str">
        <f t="shared" si="207"/>
        <v/>
      </c>
      <c r="X182" s="143"/>
      <c r="Y182" s="434" t="str">
        <f t="shared" si="208"/>
        <v/>
      </c>
      <c r="Z182" s="143"/>
      <c r="AA182" s="434" t="str">
        <f t="shared" si="209"/>
        <v/>
      </c>
      <c r="AB182" s="143"/>
      <c r="AC182" s="434" t="str">
        <f t="shared" si="210"/>
        <v/>
      </c>
      <c r="AD182" s="143"/>
      <c r="AE182" s="434" t="str">
        <f t="shared" si="171"/>
        <v/>
      </c>
      <c r="AF182" s="143"/>
      <c r="AG182" s="434" t="str">
        <f t="shared" si="172"/>
        <v/>
      </c>
      <c r="AH182" s="143"/>
      <c r="AI182" s="434" t="str">
        <f t="shared" si="173"/>
        <v/>
      </c>
      <c r="AJ182" s="143"/>
      <c r="AK182" s="434" t="str">
        <f t="shared" si="174"/>
        <v/>
      </c>
      <c r="AL182" s="143"/>
      <c r="AM182" s="434" t="str">
        <f t="shared" si="175"/>
        <v/>
      </c>
      <c r="AN182" s="143"/>
      <c r="AO182" s="434" t="str">
        <f t="shared" si="176"/>
        <v/>
      </c>
      <c r="AP182" s="143"/>
      <c r="AQ182" s="434" t="str">
        <f t="shared" si="177"/>
        <v/>
      </c>
      <c r="AR182" s="143"/>
      <c r="AS182" s="434" t="str">
        <f t="shared" si="178"/>
        <v/>
      </c>
      <c r="AT182" s="143"/>
      <c r="AU182" s="434" t="str">
        <f t="shared" si="179"/>
        <v/>
      </c>
      <c r="AV182" s="143"/>
      <c r="AW182" s="434" t="str">
        <f t="shared" si="180"/>
        <v/>
      </c>
      <c r="AX182" s="143"/>
      <c r="AY182" s="434" t="str">
        <f t="shared" si="181"/>
        <v/>
      </c>
      <c r="AZ182" s="143"/>
      <c r="BA182" s="434" t="str">
        <f t="shared" si="182"/>
        <v/>
      </c>
      <c r="BB182" s="143"/>
      <c r="BC182" s="434" t="str">
        <f t="shared" si="183"/>
        <v/>
      </c>
      <c r="BD182" s="143"/>
      <c r="BE182" s="434" t="str">
        <f t="shared" si="184"/>
        <v/>
      </c>
      <c r="BF182" s="143"/>
      <c r="BG182" s="434" t="str">
        <f t="shared" si="185"/>
        <v/>
      </c>
      <c r="BH182" s="143"/>
      <c r="BI182" s="434" t="str">
        <f t="shared" si="186"/>
        <v/>
      </c>
      <c r="BJ182" s="143"/>
      <c r="BK182" s="434" t="str">
        <f t="shared" si="187"/>
        <v/>
      </c>
      <c r="BL182" s="143"/>
      <c r="BM182" s="434" t="str">
        <f t="shared" si="188"/>
        <v/>
      </c>
      <c r="BN182" s="143"/>
      <c r="BO182" s="434" t="str">
        <f t="shared" si="189"/>
        <v/>
      </c>
      <c r="BP182" s="143"/>
      <c r="BQ182" s="434" t="str">
        <f t="shared" si="190"/>
        <v/>
      </c>
      <c r="BR182" s="144">
        <f t="shared" si="211"/>
        <v>1</v>
      </c>
      <c r="BS182" s="434" t="str">
        <f t="shared" si="192"/>
        <v/>
      </c>
      <c r="BT182" s="145"/>
      <c r="BU182" s="434" t="str">
        <f t="shared" si="193"/>
        <v/>
      </c>
      <c r="BV182" s="234">
        <f t="shared" si="212"/>
        <v>1</v>
      </c>
      <c r="BW182" s="327">
        <f t="shared" si="213"/>
        <v>0</v>
      </c>
    </row>
    <row r="183" spans="1:75" hidden="1">
      <c r="A183" s="99"/>
      <c r="B183" s="100"/>
      <c r="C183" s="100"/>
      <c r="D183" s="233"/>
      <c r="E183" s="278">
        <f t="shared" si="198"/>
        <v>0</v>
      </c>
      <c r="F183" s="278" t="str">
        <f t="shared" si="199"/>
        <v/>
      </c>
      <c r="G183" s="101"/>
      <c r="H183" s="102"/>
      <c r="I183" s="103" t="str">
        <f t="shared" si="200"/>
        <v/>
      </c>
      <c r="J183" s="143"/>
      <c r="K183" s="434" t="str">
        <f t="shared" si="201"/>
        <v/>
      </c>
      <c r="L183" s="143"/>
      <c r="M183" s="434" t="str">
        <f t="shared" si="202"/>
        <v/>
      </c>
      <c r="N183" s="143"/>
      <c r="O183" s="434" t="str">
        <f t="shared" si="203"/>
        <v/>
      </c>
      <c r="P183" s="143"/>
      <c r="Q183" s="434" t="str">
        <f t="shared" si="204"/>
        <v/>
      </c>
      <c r="R183" s="143"/>
      <c r="S183" s="434" t="str">
        <f t="shared" si="205"/>
        <v/>
      </c>
      <c r="T183" s="143"/>
      <c r="U183" s="434" t="str">
        <f t="shared" si="206"/>
        <v/>
      </c>
      <c r="V183" s="143"/>
      <c r="W183" s="434" t="str">
        <f t="shared" si="207"/>
        <v/>
      </c>
      <c r="X183" s="143"/>
      <c r="Y183" s="434" t="str">
        <f t="shared" si="208"/>
        <v/>
      </c>
      <c r="Z183" s="143"/>
      <c r="AA183" s="434" t="str">
        <f t="shared" si="209"/>
        <v/>
      </c>
      <c r="AB183" s="143"/>
      <c r="AC183" s="434" t="str">
        <f t="shared" si="210"/>
        <v/>
      </c>
      <c r="AD183" s="143"/>
      <c r="AE183" s="434" t="str">
        <f t="shared" si="171"/>
        <v/>
      </c>
      <c r="AF183" s="143"/>
      <c r="AG183" s="434" t="str">
        <f t="shared" si="172"/>
        <v/>
      </c>
      <c r="AH183" s="143"/>
      <c r="AI183" s="434" t="str">
        <f t="shared" si="173"/>
        <v/>
      </c>
      <c r="AJ183" s="143"/>
      <c r="AK183" s="434" t="str">
        <f t="shared" si="174"/>
        <v/>
      </c>
      <c r="AL183" s="143"/>
      <c r="AM183" s="434" t="str">
        <f t="shared" si="175"/>
        <v/>
      </c>
      <c r="AN183" s="143"/>
      <c r="AO183" s="434" t="str">
        <f t="shared" si="176"/>
        <v/>
      </c>
      <c r="AP183" s="143"/>
      <c r="AQ183" s="434" t="str">
        <f t="shared" si="177"/>
        <v/>
      </c>
      <c r="AR183" s="143"/>
      <c r="AS183" s="434" t="str">
        <f t="shared" si="178"/>
        <v/>
      </c>
      <c r="AT183" s="143"/>
      <c r="AU183" s="434" t="str">
        <f t="shared" si="179"/>
        <v/>
      </c>
      <c r="AV183" s="143"/>
      <c r="AW183" s="434" t="str">
        <f t="shared" si="180"/>
        <v/>
      </c>
      <c r="AX183" s="143"/>
      <c r="AY183" s="434" t="str">
        <f t="shared" si="181"/>
        <v/>
      </c>
      <c r="AZ183" s="143"/>
      <c r="BA183" s="434" t="str">
        <f t="shared" si="182"/>
        <v/>
      </c>
      <c r="BB183" s="143"/>
      <c r="BC183" s="434" t="str">
        <f t="shared" si="183"/>
        <v/>
      </c>
      <c r="BD183" s="143"/>
      <c r="BE183" s="434" t="str">
        <f t="shared" si="184"/>
        <v/>
      </c>
      <c r="BF183" s="143"/>
      <c r="BG183" s="434" t="str">
        <f t="shared" si="185"/>
        <v/>
      </c>
      <c r="BH183" s="143"/>
      <c r="BI183" s="434" t="str">
        <f t="shared" si="186"/>
        <v/>
      </c>
      <c r="BJ183" s="143"/>
      <c r="BK183" s="434" t="str">
        <f t="shared" si="187"/>
        <v/>
      </c>
      <c r="BL183" s="143"/>
      <c r="BM183" s="434" t="str">
        <f t="shared" si="188"/>
        <v/>
      </c>
      <c r="BN183" s="143"/>
      <c r="BO183" s="434" t="str">
        <f t="shared" si="189"/>
        <v/>
      </c>
      <c r="BP183" s="143"/>
      <c r="BQ183" s="434" t="str">
        <f t="shared" si="190"/>
        <v/>
      </c>
      <c r="BR183" s="144">
        <f t="shared" si="211"/>
        <v>1</v>
      </c>
      <c r="BS183" s="434" t="str">
        <f t="shared" si="192"/>
        <v/>
      </c>
      <c r="BT183" s="145"/>
      <c r="BU183" s="434" t="str">
        <f t="shared" si="193"/>
        <v/>
      </c>
      <c r="BV183" s="234">
        <f t="shared" si="212"/>
        <v>1</v>
      </c>
      <c r="BW183" s="327">
        <f t="shared" si="213"/>
        <v>0</v>
      </c>
    </row>
    <row r="184" spans="1:75" hidden="1">
      <c r="A184" s="99"/>
      <c r="B184" s="100"/>
      <c r="C184" s="100"/>
      <c r="D184" s="233"/>
      <c r="E184" s="278">
        <f t="shared" si="198"/>
        <v>0</v>
      </c>
      <c r="F184" s="278" t="str">
        <f t="shared" si="199"/>
        <v/>
      </c>
      <c r="G184" s="101"/>
      <c r="H184" s="102"/>
      <c r="I184" s="103" t="str">
        <f t="shared" si="200"/>
        <v/>
      </c>
      <c r="J184" s="143"/>
      <c r="K184" s="434" t="str">
        <f t="shared" si="201"/>
        <v/>
      </c>
      <c r="L184" s="143"/>
      <c r="M184" s="434" t="str">
        <f t="shared" si="202"/>
        <v/>
      </c>
      <c r="N184" s="143"/>
      <c r="O184" s="434" t="str">
        <f t="shared" si="203"/>
        <v/>
      </c>
      <c r="P184" s="143"/>
      <c r="Q184" s="434" t="str">
        <f t="shared" si="204"/>
        <v/>
      </c>
      <c r="R184" s="143"/>
      <c r="S184" s="434" t="str">
        <f t="shared" si="205"/>
        <v/>
      </c>
      <c r="T184" s="143"/>
      <c r="U184" s="434" t="str">
        <f t="shared" si="206"/>
        <v/>
      </c>
      <c r="V184" s="143"/>
      <c r="W184" s="434" t="str">
        <f t="shared" si="207"/>
        <v/>
      </c>
      <c r="X184" s="143"/>
      <c r="Y184" s="434" t="str">
        <f t="shared" si="208"/>
        <v/>
      </c>
      <c r="Z184" s="143"/>
      <c r="AA184" s="434" t="str">
        <f t="shared" si="209"/>
        <v/>
      </c>
      <c r="AB184" s="143"/>
      <c r="AC184" s="434" t="str">
        <f t="shared" si="210"/>
        <v/>
      </c>
      <c r="AD184" s="143"/>
      <c r="AE184" s="434" t="str">
        <f t="shared" si="171"/>
        <v/>
      </c>
      <c r="AF184" s="143"/>
      <c r="AG184" s="434" t="str">
        <f t="shared" si="172"/>
        <v/>
      </c>
      <c r="AH184" s="143"/>
      <c r="AI184" s="434" t="str">
        <f t="shared" si="173"/>
        <v/>
      </c>
      <c r="AJ184" s="143"/>
      <c r="AK184" s="434" t="str">
        <f t="shared" si="174"/>
        <v/>
      </c>
      <c r="AL184" s="143"/>
      <c r="AM184" s="434" t="str">
        <f t="shared" si="175"/>
        <v/>
      </c>
      <c r="AN184" s="143"/>
      <c r="AO184" s="434" t="str">
        <f t="shared" si="176"/>
        <v/>
      </c>
      <c r="AP184" s="143"/>
      <c r="AQ184" s="434" t="str">
        <f t="shared" si="177"/>
        <v/>
      </c>
      <c r="AR184" s="143"/>
      <c r="AS184" s="434" t="str">
        <f t="shared" si="178"/>
        <v/>
      </c>
      <c r="AT184" s="143"/>
      <c r="AU184" s="434" t="str">
        <f t="shared" si="179"/>
        <v/>
      </c>
      <c r="AV184" s="143"/>
      <c r="AW184" s="434" t="str">
        <f t="shared" si="180"/>
        <v/>
      </c>
      <c r="AX184" s="143"/>
      <c r="AY184" s="434" t="str">
        <f t="shared" si="181"/>
        <v/>
      </c>
      <c r="AZ184" s="143"/>
      <c r="BA184" s="434" t="str">
        <f t="shared" si="182"/>
        <v/>
      </c>
      <c r="BB184" s="143"/>
      <c r="BC184" s="434" t="str">
        <f t="shared" si="183"/>
        <v/>
      </c>
      <c r="BD184" s="143"/>
      <c r="BE184" s="434" t="str">
        <f t="shared" si="184"/>
        <v/>
      </c>
      <c r="BF184" s="143"/>
      <c r="BG184" s="434" t="str">
        <f t="shared" si="185"/>
        <v/>
      </c>
      <c r="BH184" s="143"/>
      <c r="BI184" s="434" t="str">
        <f t="shared" si="186"/>
        <v/>
      </c>
      <c r="BJ184" s="143"/>
      <c r="BK184" s="434" t="str">
        <f t="shared" si="187"/>
        <v/>
      </c>
      <c r="BL184" s="143"/>
      <c r="BM184" s="434" t="str">
        <f t="shared" si="188"/>
        <v/>
      </c>
      <c r="BN184" s="143"/>
      <c r="BO184" s="434" t="str">
        <f t="shared" si="189"/>
        <v/>
      </c>
      <c r="BP184" s="143"/>
      <c r="BQ184" s="434" t="str">
        <f t="shared" si="190"/>
        <v/>
      </c>
      <c r="BR184" s="144">
        <f t="shared" si="211"/>
        <v>1</v>
      </c>
      <c r="BS184" s="434" t="str">
        <f t="shared" si="192"/>
        <v/>
      </c>
      <c r="BT184" s="145"/>
      <c r="BU184" s="434" t="str">
        <f t="shared" si="193"/>
        <v/>
      </c>
      <c r="BV184" s="234">
        <f t="shared" si="212"/>
        <v>1</v>
      </c>
      <c r="BW184" s="327">
        <f t="shared" si="213"/>
        <v>0</v>
      </c>
    </row>
    <row r="185" spans="1:75" hidden="1">
      <c r="A185" s="99"/>
      <c r="B185" s="100"/>
      <c r="C185" s="100"/>
      <c r="D185" s="233"/>
      <c r="E185" s="278">
        <f t="shared" si="198"/>
        <v>0</v>
      </c>
      <c r="F185" s="278" t="str">
        <f t="shared" si="199"/>
        <v/>
      </c>
      <c r="G185" s="101"/>
      <c r="H185" s="102"/>
      <c r="I185" s="103" t="str">
        <f t="shared" si="200"/>
        <v/>
      </c>
      <c r="J185" s="143"/>
      <c r="K185" s="434" t="str">
        <f t="shared" si="201"/>
        <v/>
      </c>
      <c r="L185" s="143"/>
      <c r="M185" s="434" t="str">
        <f t="shared" si="202"/>
        <v/>
      </c>
      <c r="N185" s="143"/>
      <c r="O185" s="434" t="str">
        <f t="shared" si="203"/>
        <v/>
      </c>
      <c r="P185" s="143"/>
      <c r="Q185" s="434" t="str">
        <f t="shared" si="204"/>
        <v/>
      </c>
      <c r="R185" s="143"/>
      <c r="S185" s="434" t="str">
        <f t="shared" si="205"/>
        <v/>
      </c>
      <c r="T185" s="143"/>
      <c r="U185" s="434" t="str">
        <f t="shared" si="206"/>
        <v/>
      </c>
      <c r="V185" s="143"/>
      <c r="W185" s="434" t="str">
        <f t="shared" si="207"/>
        <v/>
      </c>
      <c r="X185" s="143"/>
      <c r="Y185" s="434" t="str">
        <f t="shared" si="208"/>
        <v/>
      </c>
      <c r="Z185" s="143"/>
      <c r="AA185" s="434" t="str">
        <f t="shared" si="209"/>
        <v/>
      </c>
      <c r="AB185" s="143"/>
      <c r="AC185" s="434" t="str">
        <f t="shared" si="210"/>
        <v/>
      </c>
      <c r="AD185" s="143"/>
      <c r="AE185" s="434" t="str">
        <f t="shared" si="171"/>
        <v/>
      </c>
      <c r="AF185" s="143"/>
      <c r="AG185" s="434" t="str">
        <f t="shared" si="172"/>
        <v/>
      </c>
      <c r="AH185" s="143"/>
      <c r="AI185" s="434" t="str">
        <f t="shared" si="173"/>
        <v/>
      </c>
      <c r="AJ185" s="143"/>
      <c r="AK185" s="434" t="str">
        <f t="shared" si="174"/>
        <v/>
      </c>
      <c r="AL185" s="143"/>
      <c r="AM185" s="434" t="str">
        <f t="shared" si="175"/>
        <v/>
      </c>
      <c r="AN185" s="143"/>
      <c r="AO185" s="434" t="str">
        <f t="shared" si="176"/>
        <v/>
      </c>
      <c r="AP185" s="143"/>
      <c r="AQ185" s="434" t="str">
        <f t="shared" si="177"/>
        <v/>
      </c>
      <c r="AR185" s="143"/>
      <c r="AS185" s="434" t="str">
        <f t="shared" si="178"/>
        <v/>
      </c>
      <c r="AT185" s="143"/>
      <c r="AU185" s="434" t="str">
        <f t="shared" si="179"/>
        <v/>
      </c>
      <c r="AV185" s="143"/>
      <c r="AW185" s="434" t="str">
        <f t="shared" si="180"/>
        <v/>
      </c>
      <c r="AX185" s="143"/>
      <c r="AY185" s="434" t="str">
        <f t="shared" si="181"/>
        <v/>
      </c>
      <c r="AZ185" s="143"/>
      <c r="BA185" s="434" t="str">
        <f t="shared" si="182"/>
        <v/>
      </c>
      <c r="BB185" s="143"/>
      <c r="BC185" s="434" t="str">
        <f t="shared" si="183"/>
        <v/>
      </c>
      <c r="BD185" s="143"/>
      <c r="BE185" s="434" t="str">
        <f t="shared" si="184"/>
        <v/>
      </c>
      <c r="BF185" s="143"/>
      <c r="BG185" s="434" t="str">
        <f t="shared" si="185"/>
        <v/>
      </c>
      <c r="BH185" s="143"/>
      <c r="BI185" s="434" t="str">
        <f t="shared" si="186"/>
        <v/>
      </c>
      <c r="BJ185" s="143"/>
      <c r="BK185" s="434" t="str">
        <f t="shared" si="187"/>
        <v/>
      </c>
      <c r="BL185" s="143"/>
      <c r="BM185" s="434" t="str">
        <f t="shared" si="188"/>
        <v/>
      </c>
      <c r="BN185" s="143"/>
      <c r="BO185" s="434" t="str">
        <f t="shared" si="189"/>
        <v/>
      </c>
      <c r="BP185" s="143"/>
      <c r="BQ185" s="434" t="str">
        <f t="shared" si="190"/>
        <v/>
      </c>
      <c r="BR185" s="144">
        <f t="shared" si="211"/>
        <v>1</v>
      </c>
      <c r="BS185" s="434" t="str">
        <f t="shared" si="192"/>
        <v/>
      </c>
      <c r="BT185" s="145"/>
      <c r="BU185" s="434" t="str">
        <f t="shared" si="193"/>
        <v/>
      </c>
      <c r="BV185" s="234">
        <f t="shared" si="212"/>
        <v>1</v>
      </c>
      <c r="BW185" s="327">
        <f t="shared" si="213"/>
        <v>0</v>
      </c>
    </row>
    <row r="186" spans="1:75" hidden="1">
      <c r="A186" s="99"/>
      <c r="B186" s="100"/>
      <c r="C186" s="100"/>
      <c r="D186" s="233"/>
      <c r="E186" s="278">
        <f t="shared" si="198"/>
        <v>0</v>
      </c>
      <c r="F186" s="278" t="str">
        <f t="shared" si="199"/>
        <v/>
      </c>
      <c r="G186" s="101"/>
      <c r="H186" s="102"/>
      <c r="I186" s="103" t="str">
        <f t="shared" si="200"/>
        <v/>
      </c>
      <c r="J186" s="143"/>
      <c r="K186" s="434" t="str">
        <f t="shared" si="201"/>
        <v/>
      </c>
      <c r="L186" s="143"/>
      <c r="M186" s="434" t="str">
        <f t="shared" si="202"/>
        <v/>
      </c>
      <c r="N186" s="143"/>
      <c r="O186" s="434" t="str">
        <f t="shared" si="203"/>
        <v/>
      </c>
      <c r="P186" s="143"/>
      <c r="Q186" s="434" t="str">
        <f t="shared" si="204"/>
        <v/>
      </c>
      <c r="R186" s="143"/>
      <c r="S186" s="434" t="str">
        <f t="shared" si="205"/>
        <v/>
      </c>
      <c r="T186" s="143"/>
      <c r="U186" s="434" t="str">
        <f t="shared" si="206"/>
        <v/>
      </c>
      <c r="V186" s="143"/>
      <c r="W186" s="434" t="str">
        <f t="shared" si="207"/>
        <v/>
      </c>
      <c r="X186" s="143"/>
      <c r="Y186" s="434" t="str">
        <f t="shared" si="208"/>
        <v/>
      </c>
      <c r="Z186" s="143"/>
      <c r="AA186" s="434" t="str">
        <f t="shared" si="209"/>
        <v/>
      </c>
      <c r="AB186" s="143"/>
      <c r="AC186" s="434" t="str">
        <f t="shared" si="210"/>
        <v/>
      </c>
      <c r="AD186" s="143"/>
      <c r="AE186" s="434" t="str">
        <f t="shared" si="171"/>
        <v/>
      </c>
      <c r="AF186" s="143"/>
      <c r="AG186" s="434" t="str">
        <f t="shared" si="172"/>
        <v/>
      </c>
      <c r="AH186" s="143"/>
      <c r="AI186" s="434" t="str">
        <f t="shared" si="173"/>
        <v/>
      </c>
      <c r="AJ186" s="143"/>
      <c r="AK186" s="434" t="str">
        <f t="shared" si="174"/>
        <v/>
      </c>
      <c r="AL186" s="143"/>
      <c r="AM186" s="434" t="str">
        <f t="shared" si="175"/>
        <v/>
      </c>
      <c r="AN186" s="143"/>
      <c r="AO186" s="434" t="str">
        <f t="shared" si="176"/>
        <v/>
      </c>
      <c r="AP186" s="143"/>
      <c r="AQ186" s="434" t="str">
        <f t="shared" si="177"/>
        <v/>
      </c>
      <c r="AR186" s="143"/>
      <c r="AS186" s="434" t="str">
        <f t="shared" si="178"/>
        <v/>
      </c>
      <c r="AT186" s="143"/>
      <c r="AU186" s="434" t="str">
        <f t="shared" si="179"/>
        <v/>
      </c>
      <c r="AV186" s="143"/>
      <c r="AW186" s="434" t="str">
        <f t="shared" si="180"/>
        <v/>
      </c>
      <c r="AX186" s="143"/>
      <c r="AY186" s="434" t="str">
        <f t="shared" si="181"/>
        <v/>
      </c>
      <c r="AZ186" s="143"/>
      <c r="BA186" s="434" t="str">
        <f t="shared" si="182"/>
        <v/>
      </c>
      <c r="BB186" s="143"/>
      <c r="BC186" s="434" t="str">
        <f t="shared" si="183"/>
        <v/>
      </c>
      <c r="BD186" s="143"/>
      <c r="BE186" s="434" t="str">
        <f t="shared" si="184"/>
        <v/>
      </c>
      <c r="BF186" s="143"/>
      <c r="BG186" s="434" t="str">
        <f t="shared" si="185"/>
        <v/>
      </c>
      <c r="BH186" s="143"/>
      <c r="BI186" s="434" t="str">
        <f t="shared" si="186"/>
        <v/>
      </c>
      <c r="BJ186" s="143"/>
      <c r="BK186" s="434" t="str">
        <f t="shared" si="187"/>
        <v/>
      </c>
      <c r="BL186" s="143"/>
      <c r="BM186" s="434" t="str">
        <f t="shared" si="188"/>
        <v/>
      </c>
      <c r="BN186" s="143"/>
      <c r="BO186" s="434" t="str">
        <f t="shared" si="189"/>
        <v/>
      </c>
      <c r="BP186" s="143"/>
      <c r="BQ186" s="434" t="str">
        <f t="shared" si="190"/>
        <v/>
      </c>
      <c r="BR186" s="144">
        <f t="shared" si="211"/>
        <v>1</v>
      </c>
      <c r="BS186" s="434" t="str">
        <f t="shared" si="192"/>
        <v/>
      </c>
      <c r="BT186" s="145"/>
      <c r="BU186" s="434" t="str">
        <f t="shared" si="193"/>
        <v/>
      </c>
      <c r="BV186" s="234">
        <f t="shared" si="212"/>
        <v>1</v>
      </c>
      <c r="BW186" s="327">
        <f t="shared" si="213"/>
        <v>0</v>
      </c>
    </row>
    <row r="187" spans="1:75" hidden="1">
      <c r="A187" s="99"/>
      <c r="B187" s="100"/>
      <c r="C187" s="100"/>
      <c r="D187" s="233"/>
      <c r="E187" s="278">
        <f t="shared" si="198"/>
        <v>0</v>
      </c>
      <c r="F187" s="278" t="str">
        <f t="shared" si="199"/>
        <v/>
      </c>
      <c r="G187" s="101"/>
      <c r="H187" s="102"/>
      <c r="I187" s="103" t="str">
        <f t="shared" si="200"/>
        <v/>
      </c>
      <c r="J187" s="143"/>
      <c r="K187" s="434" t="str">
        <f t="shared" si="201"/>
        <v/>
      </c>
      <c r="L187" s="143"/>
      <c r="M187" s="434" t="str">
        <f t="shared" si="202"/>
        <v/>
      </c>
      <c r="N187" s="143"/>
      <c r="O187" s="434" t="str">
        <f t="shared" si="203"/>
        <v/>
      </c>
      <c r="P187" s="143"/>
      <c r="Q187" s="434" t="str">
        <f t="shared" si="204"/>
        <v/>
      </c>
      <c r="R187" s="143"/>
      <c r="S187" s="434" t="str">
        <f t="shared" si="205"/>
        <v/>
      </c>
      <c r="T187" s="143"/>
      <c r="U187" s="434" t="str">
        <f t="shared" si="206"/>
        <v/>
      </c>
      <c r="V187" s="143"/>
      <c r="W187" s="434" t="str">
        <f t="shared" si="207"/>
        <v/>
      </c>
      <c r="X187" s="143"/>
      <c r="Y187" s="434" t="str">
        <f t="shared" si="208"/>
        <v/>
      </c>
      <c r="Z187" s="143"/>
      <c r="AA187" s="434" t="str">
        <f t="shared" si="209"/>
        <v/>
      </c>
      <c r="AB187" s="143"/>
      <c r="AC187" s="434" t="str">
        <f t="shared" si="210"/>
        <v/>
      </c>
      <c r="AD187" s="143"/>
      <c r="AE187" s="434" t="str">
        <f t="shared" si="171"/>
        <v/>
      </c>
      <c r="AF187" s="143"/>
      <c r="AG187" s="434" t="str">
        <f t="shared" si="172"/>
        <v/>
      </c>
      <c r="AH187" s="143"/>
      <c r="AI187" s="434" t="str">
        <f t="shared" si="173"/>
        <v/>
      </c>
      <c r="AJ187" s="143"/>
      <c r="AK187" s="434" t="str">
        <f t="shared" si="174"/>
        <v/>
      </c>
      <c r="AL187" s="143"/>
      <c r="AM187" s="434" t="str">
        <f t="shared" si="175"/>
        <v/>
      </c>
      <c r="AN187" s="143"/>
      <c r="AO187" s="434" t="str">
        <f t="shared" si="176"/>
        <v/>
      </c>
      <c r="AP187" s="143"/>
      <c r="AQ187" s="434" t="str">
        <f t="shared" si="177"/>
        <v/>
      </c>
      <c r="AR187" s="143"/>
      <c r="AS187" s="434" t="str">
        <f t="shared" si="178"/>
        <v/>
      </c>
      <c r="AT187" s="143"/>
      <c r="AU187" s="434" t="str">
        <f t="shared" si="179"/>
        <v/>
      </c>
      <c r="AV187" s="143"/>
      <c r="AW187" s="434" t="str">
        <f t="shared" si="180"/>
        <v/>
      </c>
      <c r="AX187" s="143"/>
      <c r="AY187" s="434" t="str">
        <f t="shared" si="181"/>
        <v/>
      </c>
      <c r="AZ187" s="143"/>
      <c r="BA187" s="434" t="str">
        <f t="shared" si="182"/>
        <v/>
      </c>
      <c r="BB187" s="143"/>
      <c r="BC187" s="434" t="str">
        <f t="shared" si="183"/>
        <v/>
      </c>
      <c r="BD187" s="143"/>
      <c r="BE187" s="434" t="str">
        <f t="shared" si="184"/>
        <v/>
      </c>
      <c r="BF187" s="143"/>
      <c r="BG187" s="434" t="str">
        <f t="shared" si="185"/>
        <v/>
      </c>
      <c r="BH187" s="143"/>
      <c r="BI187" s="434" t="str">
        <f t="shared" si="186"/>
        <v/>
      </c>
      <c r="BJ187" s="143"/>
      <c r="BK187" s="434" t="str">
        <f t="shared" si="187"/>
        <v/>
      </c>
      <c r="BL187" s="143"/>
      <c r="BM187" s="434" t="str">
        <f t="shared" si="188"/>
        <v/>
      </c>
      <c r="BN187" s="143"/>
      <c r="BO187" s="434" t="str">
        <f t="shared" si="189"/>
        <v/>
      </c>
      <c r="BP187" s="143"/>
      <c r="BQ187" s="434" t="str">
        <f t="shared" si="190"/>
        <v/>
      </c>
      <c r="BR187" s="144">
        <f t="shared" si="211"/>
        <v>1</v>
      </c>
      <c r="BS187" s="434" t="str">
        <f t="shared" si="192"/>
        <v/>
      </c>
      <c r="BT187" s="145"/>
      <c r="BU187" s="434" t="str">
        <f t="shared" si="193"/>
        <v/>
      </c>
      <c r="BV187" s="234">
        <f t="shared" si="212"/>
        <v>1</v>
      </c>
      <c r="BW187" s="327">
        <f t="shared" si="213"/>
        <v>0</v>
      </c>
    </row>
    <row r="188" spans="1:75" hidden="1">
      <c r="A188" s="99"/>
      <c r="B188" s="100"/>
      <c r="C188" s="100"/>
      <c r="D188" s="233"/>
      <c r="E188" s="278">
        <f t="shared" si="198"/>
        <v>0</v>
      </c>
      <c r="F188" s="278" t="str">
        <f t="shared" si="199"/>
        <v/>
      </c>
      <c r="G188" s="101"/>
      <c r="H188" s="102"/>
      <c r="I188" s="103" t="str">
        <f t="shared" si="200"/>
        <v/>
      </c>
      <c r="J188" s="143"/>
      <c r="K188" s="434" t="str">
        <f t="shared" si="201"/>
        <v/>
      </c>
      <c r="L188" s="143"/>
      <c r="M188" s="434" t="str">
        <f t="shared" si="202"/>
        <v/>
      </c>
      <c r="N188" s="143"/>
      <c r="O188" s="434" t="str">
        <f t="shared" si="203"/>
        <v/>
      </c>
      <c r="P188" s="143"/>
      <c r="Q188" s="434" t="str">
        <f t="shared" si="204"/>
        <v/>
      </c>
      <c r="R188" s="143"/>
      <c r="S188" s="434" t="str">
        <f t="shared" si="205"/>
        <v/>
      </c>
      <c r="T188" s="143"/>
      <c r="U188" s="434" t="str">
        <f t="shared" si="206"/>
        <v/>
      </c>
      <c r="V188" s="143"/>
      <c r="W188" s="434" t="str">
        <f t="shared" si="207"/>
        <v/>
      </c>
      <c r="X188" s="143"/>
      <c r="Y188" s="434" t="str">
        <f t="shared" si="208"/>
        <v/>
      </c>
      <c r="Z188" s="143"/>
      <c r="AA188" s="434" t="str">
        <f t="shared" si="209"/>
        <v/>
      </c>
      <c r="AB188" s="143"/>
      <c r="AC188" s="434" t="str">
        <f t="shared" si="210"/>
        <v/>
      </c>
      <c r="AD188" s="143"/>
      <c r="AE188" s="434" t="str">
        <f t="shared" si="171"/>
        <v/>
      </c>
      <c r="AF188" s="143"/>
      <c r="AG188" s="434" t="str">
        <f t="shared" si="172"/>
        <v/>
      </c>
      <c r="AH188" s="143"/>
      <c r="AI188" s="434" t="str">
        <f t="shared" si="173"/>
        <v/>
      </c>
      <c r="AJ188" s="143"/>
      <c r="AK188" s="434" t="str">
        <f t="shared" si="174"/>
        <v/>
      </c>
      <c r="AL188" s="143"/>
      <c r="AM188" s="434" t="str">
        <f t="shared" si="175"/>
        <v/>
      </c>
      <c r="AN188" s="143"/>
      <c r="AO188" s="434" t="str">
        <f t="shared" si="176"/>
        <v/>
      </c>
      <c r="AP188" s="143"/>
      <c r="AQ188" s="434" t="str">
        <f t="shared" si="177"/>
        <v/>
      </c>
      <c r="AR188" s="143"/>
      <c r="AS188" s="434" t="str">
        <f t="shared" si="178"/>
        <v/>
      </c>
      <c r="AT188" s="143"/>
      <c r="AU188" s="434" t="str">
        <f t="shared" si="179"/>
        <v/>
      </c>
      <c r="AV188" s="143"/>
      <c r="AW188" s="434" t="str">
        <f t="shared" si="180"/>
        <v/>
      </c>
      <c r="AX188" s="143"/>
      <c r="AY188" s="434" t="str">
        <f t="shared" si="181"/>
        <v/>
      </c>
      <c r="AZ188" s="143"/>
      <c r="BA188" s="434" t="str">
        <f t="shared" si="182"/>
        <v/>
      </c>
      <c r="BB188" s="143"/>
      <c r="BC188" s="434" t="str">
        <f t="shared" si="183"/>
        <v/>
      </c>
      <c r="BD188" s="143"/>
      <c r="BE188" s="434" t="str">
        <f t="shared" si="184"/>
        <v/>
      </c>
      <c r="BF188" s="143"/>
      <c r="BG188" s="434" t="str">
        <f t="shared" si="185"/>
        <v/>
      </c>
      <c r="BH188" s="143"/>
      <c r="BI188" s="434" t="str">
        <f t="shared" si="186"/>
        <v/>
      </c>
      <c r="BJ188" s="143"/>
      <c r="BK188" s="434" t="str">
        <f t="shared" si="187"/>
        <v/>
      </c>
      <c r="BL188" s="143"/>
      <c r="BM188" s="434" t="str">
        <f t="shared" si="188"/>
        <v/>
      </c>
      <c r="BN188" s="143"/>
      <c r="BO188" s="434" t="str">
        <f t="shared" si="189"/>
        <v/>
      </c>
      <c r="BP188" s="143"/>
      <c r="BQ188" s="434" t="str">
        <f t="shared" si="190"/>
        <v/>
      </c>
      <c r="BR188" s="144">
        <f t="shared" si="211"/>
        <v>1</v>
      </c>
      <c r="BS188" s="434" t="str">
        <f t="shared" si="192"/>
        <v/>
      </c>
      <c r="BT188" s="145"/>
      <c r="BU188" s="434" t="str">
        <f t="shared" si="193"/>
        <v/>
      </c>
      <c r="BV188" s="234">
        <f t="shared" si="212"/>
        <v>1</v>
      </c>
      <c r="BW188" s="327">
        <f t="shared" si="213"/>
        <v>0</v>
      </c>
    </row>
    <row r="189" spans="1:75" hidden="1">
      <c r="A189" s="99"/>
      <c r="B189" s="100"/>
      <c r="C189" s="100"/>
      <c r="D189" s="233"/>
      <c r="E189" s="278">
        <f t="shared" si="198"/>
        <v>0</v>
      </c>
      <c r="F189" s="278" t="str">
        <f t="shared" si="199"/>
        <v/>
      </c>
      <c r="G189" s="101"/>
      <c r="H189" s="102"/>
      <c r="I189" s="103" t="str">
        <f t="shared" si="200"/>
        <v/>
      </c>
      <c r="J189" s="143"/>
      <c r="K189" s="434" t="str">
        <f t="shared" si="201"/>
        <v/>
      </c>
      <c r="L189" s="143"/>
      <c r="M189" s="434" t="str">
        <f t="shared" si="202"/>
        <v/>
      </c>
      <c r="N189" s="143"/>
      <c r="O189" s="434" t="str">
        <f t="shared" si="203"/>
        <v/>
      </c>
      <c r="P189" s="143"/>
      <c r="Q189" s="434" t="str">
        <f t="shared" si="204"/>
        <v/>
      </c>
      <c r="R189" s="143"/>
      <c r="S189" s="434" t="str">
        <f t="shared" si="205"/>
        <v/>
      </c>
      <c r="T189" s="143"/>
      <c r="U189" s="434" t="str">
        <f t="shared" si="206"/>
        <v/>
      </c>
      <c r="V189" s="143"/>
      <c r="W189" s="434" t="str">
        <f t="shared" si="207"/>
        <v/>
      </c>
      <c r="X189" s="143"/>
      <c r="Y189" s="434" t="str">
        <f t="shared" si="208"/>
        <v/>
      </c>
      <c r="Z189" s="143"/>
      <c r="AA189" s="434" t="str">
        <f t="shared" si="209"/>
        <v/>
      </c>
      <c r="AB189" s="143"/>
      <c r="AC189" s="434" t="str">
        <f t="shared" si="210"/>
        <v/>
      </c>
      <c r="AD189" s="143"/>
      <c r="AE189" s="434" t="str">
        <f t="shared" si="171"/>
        <v/>
      </c>
      <c r="AF189" s="143"/>
      <c r="AG189" s="434" t="str">
        <f t="shared" si="172"/>
        <v/>
      </c>
      <c r="AH189" s="143"/>
      <c r="AI189" s="434" t="str">
        <f t="shared" si="173"/>
        <v/>
      </c>
      <c r="AJ189" s="143"/>
      <c r="AK189" s="434" t="str">
        <f t="shared" si="174"/>
        <v/>
      </c>
      <c r="AL189" s="143"/>
      <c r="AM189" s="434" t="str">
        <f t="shared" si="175"/>
        <v/>
      </c>
      <c r="AN189" s="143"/>
      <c r="AO189" s="434" t="str">
        <f t="shared" si="176"/>
        <v/>
      </c>
      <c r="AP189" s="143"/>
      <c r="AQ189" s="434" t="str">
        <f t="shared" si="177"/>
        <v/>
      </c>
      <c r="AR189" s="143"/>
      <c r="AS189" s="434" t="str">
        <f t="shared" si="178"/>
        <v/>
      </c>
      <c r="AT189" s="143"/>
      <c r="AU189" s="434" t="str">
        <f t="shared" si="179"/>
        <v/>
      </c>
      <c r="AV189" s="143"/>
      <c r="AW189" s="434" t="str">
        <f t="shared" si="180"/>
        <v/>
      </c>
      <c r="AX189" s="143"/>
      <c r="AY189" s="434" t="str">
        <f t="shared" si="181"/>
        <v/>
      </c>
      <c r="AZ189" s="143"/>
      <c r="BA189" s="434" t="str">
        <f t="shared" si="182"/>
        <v/>
      </c>
      <c r="BB189" s="143"/>
      <c r="BC189" s="434" t="str">
        <f t="shared" si="183"/>
        <v/>
      </c>
      <c r="BD189" s="143"/>
      <c r="BE189" s="434" t="str">
        <f t="shared" si="184"/>
        <v/>
      </c>
      <c r="BF189" s="143"/>
      <c r="BG189" s="434" t="str">
        <f t="shared" si="185"/>
        <v/>
      </c>
      <c r="BH189" s="143"/>
      <c r="BI189" s="434" t="str">
        <f t="shared" si="186"/>
        <v/>
      </c>
      <c r="BJ189" s="143"/>
      <c r="BK189" s="434" t="str">
        <f t="shared" si="187"/>
        <v/>
      </c>
      <c r="BL189" s="143"/>
      <c r="BM189" s="434" t="str">
        <f t="shared" si="188"/>
        <v/>
      </c>
      <c r="BN189" s="143"/>
      <c r="BO189" s="434" t="str">
        <f t="shared" si="189"/>
        <v/>
      </c>
      <c r="BP189" s="143"/>
      <c r="BQ189" s="434" t="str">
        <f t="shared" si="190"/>
        <v/>
      </c>
      <c r="BR189" s="144">
        <f t="shared" si="211"/>
        <v>1</v>
      </c>
      <c r="BS189" s="434" t="str">
        <f t="shared" si="192"/>
        <v/>
      </c>
      <c r="BT189" s="145"/>
      <c r="BU189" s="434" t="str">
        <f t="shared" si="193"/>
        <v/>
      </c>
      <c r="BV189" s="234">
        <f t="shared" si="212"/>
        <v>1</v>
      </c>
      <c r="BW189" s="327">
        <f t="shared" si="213"/>
        <v>0</v>
      </c>
    </row>
    <row r="190" spans="1:75" hidden="1">
      <c r="A190" s="99"/>
      <c r="B190" s="100"/>
      <c r="C190" s="100"/>
      <c r="D190" s="233"/>
      <c r="E190" s="278">
        <f t="shared" si="198"/>
        <v>0</v>
      </c>
      <c r="F190" s="278" t="str">
        <f t="shared" si="199"/>
        <v/>
      </c>
      <c r="G190" s="101"/>
      <c r="H190" s="102"/>
      <c r="I190" s="103" t="str">
        <f t="shared" si="200"/>
        <v/>
      </c>
      <c r="J190" s="143"/>
      <c r="K190" s="434" t="str">
        <f t="shared" si="201"/>
        <v/>
      </c>
      <c r="L190" s="143"/>
      <c r="M190" s="434" t="str">
        <f t="shared" si="202"/>
        <v/>
      </c>
      <c r="N190" s="143"/>
      <c r="O190" s="434" t="str">
        <f t="shared" si="203"/>
        <v/>
      </c>
      <c r="P190" s="143"/>
      <c r="Q190" s="434" t="str">
        <f t="shared" si="204"/>
        <v/>
      </c>
      <c r="R190" s="143"/>
      <c r="S190" s="434" t="str">
        <f t="shared" si="205"/>
        <v/>
      </c>
      <c r="T190" s="143"/>
      <c r="U190" s="434" t="str">
        <f t="shared" si="206"/>
        <v/>
      </c>
      <c r="V190" s="143"/>
      <c r="W190" s="434" t="str">
        <f t="shared" si="207"/>
        <v/>
      </c>
      <c r="X190" s="143"/>
      <c r="Y190" s="434" t="str">
        <f t="shared" si="208"/>
        <v/>
      </c>
      <c r="Z190" s="143"/>
      <c r="AA190" s="434" t="str">
        <f t="shared" si="209"/>
        <v/>
      </c>
      <c r="AB190" s="143"/>
      <c r="AC190" s="434" t="str">
        <f t="shared" si="210"/>
        <v/>
      </c>
      <c r="AD190" s="143"/>
      <c r="AE190" s="434" t="str">
        <f t="shared" si="171"/>
        <v/>
      </c>
      <c r="AF190" s="143"/>
      <c r="AG190" s="434" t="str">
        <f t="shared" si="172"/>
        <v/>
      </c>
      <c r="AH190" s="143"/>
      <c r="AI190" s="434" t="str">
        <f t="shared" si="173"/>
        <v/>
      </c>
      <c r="AJ190" s="143"/>
      <c r="AK190" s="434" t="str">
        <f t="shared" si="174"/>
        <v/>
      </c>
      <c r="AL190" s="143"/>
      <c r="AM190" s="434" t="str">
        <f t="shared" si="175"/>
        <v/>
      </c>
      <c r="AN190" s="143"/>
      <c r="AO190" s="434" t="str">
        <f t="shared" si="176"/>
        <v/>
      </c>
      <c r="AP190" s="143"/>
      <c r="AQ190" s="434" t="str">
        <f t="shared" si="177"/>
        <v/>
      </c>
      <c r="AR190" s="143"/>
      <c r="AS190" s="434" t="str">
        <f t="shared" si="178"/>
        <v/>
      </c>
      <c r="AT190" s="143"/>
      <c r="AU190" s="434" t="str">
        <f t="shared" si="179"/>
        <v/>
      </c>
      <c r="AV190" s="143"/>
      <c r="AW190" s="434" t="str">
        <f t="shared" si="180"/>
        <v/>
      </c>
      <c r="AX190" s="143"/>
      <c r="AY190" s="434" t="str">
        <f t="shared" si="181"/>
        <v/>
      </c>
      <c r="AZ190" s="143"/>
      <c r="BA190" s="434" t="str">
        <f t="shared" si="182"/>
        <v/>
      </c>
      <c r="BB190" s="143"/>
      <c r="BC190" s="434" t="str">
        <f t="shared" si="183"/>
        <v/>
      </c>
      <c r="BD190" s="143"/>
      <c r="BE190" s="434" t="str">
        <f t="shared" si="184"/>
        <v/>
      </c>
      <c r="BF190" s="143"/>
      <c r="BG190" s="434" t="str">
        <f t="shared" si="185"/>
        <v/>
      </c>
      <c r="BH190" s="143"/>
      <c r="BI190" s="434" t="str">
        <f t="shared" si="186"/>
        <v/>
      </c>
      <c r="BJ190" s="143"/>
      <c r="BK190" s="434" t="str">
        <f t="shared" si="187"/>
        <v/>
      </c>
      <c r="BL190" s="143"/>
      <c r="BM190" s="434" t="str">
        <f t="shared" si="188"/>
        <v/>
      </c>
      <c r="BN190" s="143"/>
      <c r="BO190" s="434" t="str">
        <f t="shared" si="189"/>
        <v/>
      </c>
      <c r="BP190" s="143"/>
      <c r="BQ190" s="434" t="str">
        <f t="shared" si="190"/>
        <v/>
      </c>
      <c r="BR190" s="144">
        <f t="shared" si="211"/>
        <v>1</v>
      </c>
      <c r="BS190" s="434" t="str">
        <f t="shared" si="192"/>
        <v/>
      </c>
      <c r="BT190" s="145"/>
      <c r="BU190" s="434" t="str">
        <f t="shared" si="193"/>
        <v/>
      </c>
      <c r="BV190" s="234">
        <f t="shared" si="212"/>
        <v>1</v>
      </c>
      <c r="BW190" s="327">
        <f t="shared" si="213"/>
        <v>0</v>
      </c>
    </row>
    <row r="191" spans="1:75" hidden="1">
      <c r="A191" s="99"/>
      <c r="B191" s="100"/>
      <c r="C191" s="100"/>
      <c r="D191" s="233"/>
      <c r="E191" s="278">
        <f t="shared" si="198"/>
        <v>0</v>
      </c>
      <c r="F191" s="278" t="str">
        <f t="shared" si="199"/>
        <v/>
      </c>
      <c r="G191" s="101"/>
      <c r="H191" s="102"/>
      <c r="I191" s="103" t="str">
        <f t="shared" si="200"/>
        <v/>
      </c>
      <c r="J191" s="143"/>
      <c r="K191" s="434" t="str">
        <f t="shared" si="201"/>
        <v/>
      </c>
      <c r="L191" s="143"/>
      <c r="M191" s="434" t="str">
        <f t="shared" si="202"/>
        <v/>
      </c>
      <c r="N191" s="143"/>
      <c r="O191" s="434" t="str">
        <f t="shared" si="203"/>
        <v/>
      </c>
      <c r="P191" s="143"/>
      <c r="Q191" s="434" t="str">
        <f t="shared" si="204"/>
        <v/>
      </c>
      <c r="R191" s="143"/>
      <c r="S191" s="434" t="str">
        <f t="shared" si="205"/>
        <v/>
      </c>
      <c r="T191" s="143"/>
      <c r="U191" s="434" t="str">
        <f t="shared" si="206"/>
        <v/>
      </c>
      <c r="V191" s="143"/>
      <c r="W191" s="434" t="str">
        <f t="shared" si="207"/>
        <v/>
      </c>
      <c r="X191" s="143"/>
      <c r="Y191" s="434" t="str">
        <f t="shared" si="208"/>
        <v/>
      </c>
      <c r="Z191" s="143"/>
      <c r="AA191" s="434" t="str">
        <f t="shared" si="209"/>
        <v/>
      </c>
      <c r="AB191" s="143"/>
      <c r="AC191" s="434" t="str">
        <f t="shared" si="210"/>
        <v/>
      </c>
      <c r="AD191" s="143"/>
      <c r="AE191" s="434" t="str">
        <f t="shared" si="171"/>
        <v/>
      </c>
      <c r="AF191" s="143"/>
      <c r="AG191" s="434" t="str">
        <f t="shared" si="172"/>
        <v/>
      </c>
      <c r="AH191" s="143"/>
      <c r="AI191" s="434" t="str">
        <f t="shared" si="173"/>
        <v/>
      </c>
      <c r="AJ191" s="143"/>
      <c r="AK191" s="434" t="str">
        <f t="shared" si="174"/>
        <v/>
      </c>
      <c r="AL191" s="143"/>
      <c r="AM191" s="434" t="str">
        <f t="shared" si="175"/>
        <v/>
      </c>
      <c r="AN191" s="143"/>
      <c r="AO191" s="434" t="str">
        <f t="shared" si="176"/>
        <v/>
      </c>
      <c r="AP191" s="143"/>
      <c r="AQ191" s="434" t="str">
        <f t="shared" si="177"/>
        <v/>
      </c>
      <c r="AR191" s="143"/>
      <c r="AS191" s="434" t="str">
        <f t="shared" si="178"/>
        <v/>
      </c>
      <c r="AT191" s="143"/>
      <c r="AU191" s="434" t="str">
        <f t="shared" si="179"/>
        <v/>
      </c>
      <c r="AV191" s="143"/>
      <c r="AW191" s="434" t="str">
        <f t="shared" si="180"/>
        <v/>
      </c>
      <c r="AX191" s="143"/>
      <c r="AY191" s="434" t="str">
        <f t="shared" si="181"/>
        <v/>
      </c>
      <c r="AZ191" s="143"/>
      <c r="BA191" s="434" t="str">
        <f t="shared" si="182"/>
        <v/>
      </c>
      <c r="BB191" s="143"/>
      <c r="BC191" s="434" t="str">
        <f t="shared" si="183"/>
        <v/>
      </c>
      <c r="BD191" s="143"/>
      <c r="BE191" s="434" t="str">
        <f t="shared" si="184"/>
        <v/>
      </c>
      <c r="BF191" s="143"/>
      <c r="BG191" s="434" t="str">
        <f t="shared" si="185"/>
        <v/>
      </c>
      <c r="BH191" s="143"/>
      <c r="BI191" s="434" t="str">
        <f t="shared" si="186"/>
        <v/>
      </c>
      <c r="BJ191" s="143"/>
      <c r="BK191" s="434" t="str">
        <f t="shared" si="187"/>
        <v/>
      </c>
      <c r="BL191" s="143"/>
      <c r="BM191" s="434" t="str">
        <f t="shared" si="188"/>
        <v/>
      </c>
      <c r="BN191" s="143"/>
      <c r="BO191" s="434" t="str">
        <f t="shared" si="189"/>
        <v/>
      </c>
      <c r="BP191" s="143"/>
      <c r="BQ191" s="434" t="str">
        <f t="shared" si="190"/>
        <v/>
      </c>
      <c r="BR191" s="144">
        <f t="shared" si="211"/>
        <v>1</v>
      </c>
      <c r="BS191" s="434" t="str">
        <f t="shared" si="192"/>
        <v/>
      </c>
      <c r="BT191" s="145"/>
      <c r="BU191" s="434" t="str">
        <f t="shared" si="193"/>
        <v/>
      </c>
      <c r="BV191" s="234">
        <f t="shared" si="212"/>
        <v>1</v>
      </c>
      <c r="BW191" s="327">
        <f t="shared" si="213"/>
        <v>0</v>
      </c>
    </row>
    <row r="192" spans="1:75" hidden="1">
      <c r="A192" s="99"/>
      <c r="B192" s="100"/>
      <c r="C192" s="100"/>
      <c r="D192" s="233"/>
      <c r="E192" s="278">
        <f t="shared" si="198"/>
        <v>0</v>
      </c>
      <c r="F192" s="278" t="str">
        <f t="shared" si="199"/>
        <v/>
      </c>
      <c r="G192" s="101"/>
      <c r="H192" s="102"/>
      <c r="I192" s="103" t="str">
        <f t="shared" si="200"/>
        <v/>
      </c>
      <c r="J192" s="143"/>
      <c r="K192" s="434" t="str">
        <f t="shared" si="201"/>
        <v/>
      </c>
      <c r="L192" s="143"/>
      <c r="M192" s="434" t="str">
        <f t="shared" si="202"/>
        <v/>
      </c>
      <c r="N192" s="143"/>
      <c r="O192" s="434" t="str">
        <f t="shared" si="203"/>
        <v/>
      </c>
      <c r="P192" s="143"/>
      <c r="Q192" s="434" t="str">
        <f t="shared" si="204"/>
        <v/>
      </c>
      <c r="R192" s="143"/>
      <c r="S192" s="434" t="str">
        <f t="shared" si="205"/>
        <v/>
      </c>
      <c r="T192" s="143"/>
      <c r="U192" s="434" t="str">
        <f t="shared" si="206"/>
        <v/>
      </c>
      <c r="V192" s="143"/>
      <c r="W192" s="434" t="str">
        <f t="shared" si="207"/>
        <v/>
      </c>
      <c r="X192" s="143"/>
      <c r="Y192" s="434" t="str">
        <f t="shared" si="208"/>
        <v/>
      </c>
      <c r="Z192" s="143"/>
      <c r="AA192" s="434" t="str">
        <f t="shared" si="209"/>
        <v/>
      </c>
      <c r="AB192" s="143"/>
      <c r="AC192" s="434" t="str">
        <f t="shared" si="210"/>
        <v/>
      </c>
      <c r="AD192" s="143"/>
      <c r="AE192" s="434" t="str">
        <f t="shared" si="171"/>
        <v/>
      </c>
      <c r="AF192" s="143"/>
      <c r="AG192" s="434" t="str">
        <f t="shared" si="172"/>
        <v/>
      </c>
      <c r="AH192" s="143"/>
      <c r="AI192" s="434" t="str">
        <f t="shared" si="173"/>
        <v/>
      </c>
      <c r="AJ192" s="143"/>
      <c r="AK192" s="434" t="str">
        <f t="shared" si="174"/>
        <v/>
      </c>
      <c r="AL192" s="143"/>
      <c r="AM192" s="434" t="str">
        <f t="shared" si="175"/>
        <v/>
      </c>
      <c r="AN192" s="143"/>
      <c r="AO192" s="434" t="str">
        <f t="shared" si="176"/>
        <v/>
      </c>
      <c r="AP192" s="143"/>
      <c r="AQ192" s="434" t="str">
        <f t="shared" si="177"/>
        <v/>
      </c>
      <c r="AR192" s="143"/>
      <c r="AS192" s="434" t="str">
        <f t="shared" si="178"/>
        <v/>
      </c>
      <c r="AT192" s="143"/>
      <c r="AU192" s="434" t="str">
        <f t="shared" si="179"/>
        <v/>
      </c>
      <c r="AV192" s="143"/>
      <c r="AW192" s="434" t="str">
        <f t="shared" si="180"/>
        <v/>
      </c>
      <c r="AX192" s="143"/>
      <c r="AY192" s="434" t="str">
        <f t="shared" si="181"/>
        <v/>
      </c>
      <c r="AZ192" s="143"/>
      <c r="BA192" s="434" t="str">
        <f t="shared" si="182"/>
        <v/>
      </c>
      <c r="BB192" s="143"/>
      <c r="BC192" s="434" t="str">
        <f t="shared" si="183"/>
        <v/>
      </c>
      <c r="BD192" s="143"/>
      <c r="BE192" s="434" t="str">
        <f t="shared" si="184"/>
        <v/>
      </c>
      <c r="BF192" s="143"/>
      <c r="BG192" s="434" t="str">
        <f t="shared" si="185"/>
        <v/>
      </c>
      <c r="BH192" s="143"/>
      <c r="BI192" s="434" t="str">
        <f t="shared" si="186"/>
        <v/>
      </c>
      <c r="BJ192" s="143"/>
      <c r="BK192" s="434" t="str">
        <f t="shared" si="187"/>
        <v/>
      </c>
      <c r="BL192" s="143"/>
      <c r="BM192" s="434" t="str">
        <f t="shared" si="188"/>
        <v/>
      </c>
      <c r="BN192" s="143"/>
      <c r="BO192" s="434" t="str">
        <f t="shared" si="189"/>
        <v/>
      </c>
      <c r="BP192" s="143"/>
      <c r="BQ192" s="434" t="str">
        <f t="shared" si="190"/>
        <v/>
      </c>
      <c r="BR192" s="144">
        <f t="shared" si="211"/>
        <v>1</v>
      </c>
      <c r="BS192" s="434" t="str">
        <f t="shared" si="192"/>
        <v/>
      </c>
      <c r="BT192" s="145"/>
      <c r="BU192" s="434" t="str">
        <f t="shared" si="193"/>
        <v/>
      </c>
      <c r="BV192" s="234">
        <f t="shared" si="212"/>
        <v>1</v>
      </c>
      <c r="BW192" s="327">
        <f t="shared" si="213"/>
        <v>0</v>
      </c>
    </row>
    <row r="193" spans="1:75" hidden="1">
      <c r="A193" s="99"/>
      <c r="B193" s="100"/>
      <c r="C193" s="100"/>
      <c r="D193" s="233"/>
      <c r="E193" s="278">
        <f t="shared" si="198"/>
        <v>0</v>
      </c>
      <c r="F193" s="278" t="str">
        <f t="shared" si="199"/>
        <v/>
      </c>
      <c r="G193" s="101"/>
      <c r="H193" s="102"/>
      <c r="I193" s="103" t="str">
        <f t="shared" si="200"/>
        <v/>
      </c>
      <c r="J193" s="143"/>
      <c r="K193" s="434" t="str">
        <f t="shared" si="201"/>
        <v/>
      </c>
      <c r="L193" s="143"/>
      <c r="M193" s="434" t="str">
        <f t="shared" si="202"/>
        <v/>
      </c>
      <c r="N193" s="143"/>
      <c r="O193" s="434" t="str">
        <f t="shared" si="203"/>
        <v/>
      </c>
      <c r="P193" s="143"/>
      <c r="Q193" s="434" t="str">
        <f t="shared" si="204"/>
        <v/>
      </c>
      <c r="R193" s="143"/>
      <c r="S193" s="434" t="str">
        <f t="shared" si="205"/>
        <v/>
      </c>
      <c r="T193" s="143"/>
      <c r="U193" s="434" t="str">
        <f t="shared" si="206"/>
        <v/>
      </c>
      <c r="V193" s="143"/>
      <c r="W193" s="434" t="str">
        <f t="shared" si="207"/>
        <v/>
      </c>
      <c r="X193" s="143"/>
      <c r="Y193" s="434" t="str">
        <f t="shared" si="208"/>
        <v/>
      </c>
      <c r="Z193" s="143"/>
      <c r="AA193" s="434" t="str">
        <f t="shared" si="209"/>
        <v/>
      </c>
      <c r="AB193" s="143"/>
      <c r="AC193" s="434" t="str">
        <f t="shared" si="210"/>
        <v/>
      </c>
      <c r="AD193" s="143"/>
      <c r="AE193" s="434" t="str">
        <f t="shared" si="171"/>
        <v/>
      </c>
      <c r="AF193" s="143"/>
      <c r="AG193" s="434" t="str">
        <f t="shared" si="172"/>
        <v/>
      </c>
      <c r="AH193" s="143"/>
      <c r="AI193" s="434" t="str">
        <f t="shared" si="173"/>
        <v/>
      </c>
      <c r="AJ193" s="143"/>
      <c r="AK193" s="434" t="str">
        <f t="shared" si="174"/>
        <v/>
      </c>
      <c r="AL193" s="143"/>
      <c r="AM193" s="434" t="str">
        <f t="shared" si="175"/>
        <v/>
      </c>
      <c r="AN193" s="143"/>
      <c r="AO193" s="434" t="str">
        <f t="shared" si="176"/>
        <v/>
      </c>
      <c r="AP193" s="143"/>
      <c r="AQ193" s="434" t="str">
        <f t="shared" si="177"/>
        <v/>
      </c>
      <c r="AR193" s="143"/>
      <c r="AS193" s="434" t="str">
        <f t="shared" si="178"/>
        <v/>
      </c>
      <c r="AT193" s="143"/>
      <c r="AU193" s="434" t="str">
        <f t="shared" si="179"/>
        <v/>
      </c>
      <c r="AV193" s="143"/>
      <c r="AW193" s="434" t="str">
        <f t="shared" si="180"/>
        <v/>
      </c>
      <c r="AX193" s="143"/>
      <c r="AY193" s="434" t="str">
        <f t="shared" si="181"/>
        <v/>
      </c>
      <c r="AZ193" s="143"/>
      <c r="BA193" s="434" t="str">
        <f t="shared" si="182"/>
        <v/>
      </c>
      <c r="BB193" s="143"/>
      <c r="BC193" s="434" t="str">
        <f t="shared" si="183"/>
        <v/>
      </c>
      <c r="BD193" s="143"/>
      <c r="BE193" s="434" t="str">
        <f t="shared" si="184"/>
        <v/>
      </c>
      <c r="BF193" s="143"/>
      <c r="BG193" s="434" t="str">
        <f t="shared" si="185"/>
        <v/>
      </c>
      <c r="BH193" s="143"/>
      <c r="BI193" s="434" t="str">
        <f t="shared" si="186"/>
        <v/>
      </c>
      <c r="BJ193" s="143"/>
      <c r="BK193" s="434" t="str">
        <f t="shared" si="187"/>
        <v/>
      </c>
      <c r="BL193" s="143"/>
      <c r="BM193" s="434" t="str">
        <f t="shared" si="188"/>
        <v/>
      </c>
      <c r="BN193" s="143"/>
      <c r="BO193" s="434" t="str">
        <f t="shared" si="189"/>
        <v/>
      </c>
      <c r="BP193" s="143"/>
      <c r="BQ193" s="434" t="str">
        <f t="shared" si="190"/>
        <v/>
      </c>
      <c r="BR193" s="144">
        <f t="shared" si="211"/>
        <v>1</v>
      </c>
      <c r="BS193" s="434" t="str">
        <f t="shared" si="192"/>
        <v/>
      </c>
      <c r="BT193" s="145"/>
      <c r="BU193" s="434" t="str">
        <f t="shared" si="193"/>
        <v/>
      </c>
      <c r="BV193" s="234">
        <f t="shared" si="212"/>
        <v>1</v>
      </c>
      <c r="BW193" s="327">
        <f t="shared" si="213"/>
        <v>0</v>
      </c>
    </row>
    <row r="194" spans="1:75" hidden="1">
      <c r="A194" s="99"/>
      <c r="B194" s="100"/>
      <c r="C194" s="100"/>
      <c r="D194" s="233"/>
      <c r="E194" s="278">
        <f t="shared" si="198"/>
        <v>0</v>
      </c>
      <c r="F194" s="278" t="str">
        <f t="shared" si="199"/>
        <v/>
      </c>
      <c r="G194" s="101"/>
      <c r="H194" s="102"/>
      <c r="I194" s="103" t="str">
        <f t="shared" si="200"/>
        <v/>
      </c>
      <c r="J194" s="143"/>
      <c r="K194" s="434" t="str">
        <f t="shared" si="201"/>
        <v/>
      </c>
      <c r="L194" s="143"/>
      <c r="M194" s="434" t="str">
        <f t="shared" si="202"/>
        <v/>
      </c>
      <c r="N194" s="143"/>
      <c r="O194" s="434" t="str">
        <f t="shared" si="203"/>
        <v/>
      </c>
      <c r="P194" s="143"/>
      <c r="Q194" s="434" t="str">
        <f t="shared" si="204"/>
        <v/>
      </c>
      <c r="R194" s="143"/>
      <c r="S194" s="434" t="str">
        <f t="shared" si="205"/>
        <v/>
      </c>
      <c r="T194" s="143"/>
      <c r="U194" s="434" t="str">
        <f t="shared" si="206"/>
        <v/>
      </c>
      <c r="V194" s="143"/>
      <c r="W194" s="434" t="str">
        <f t="shared" si="207"/>
        <v/>
      </c>
      <c r="X194" s="143"/>
      <c r="Y194" s="434" t="str">
        <f t="shared" si="208"/>
        <v/>
      </c>
      <c r="Z194" s="143"/>
      <c r="AA194" s="434" t="str">
        <f t="shared" si="209"/>
        <v/>
      </c>
      <c r="AB194" s="143"/>
      <c r="AC194" s="434" t="str">
        <f t="shared" si="210"/>
        <v/>
      </c>
      <c r="AD194" s="143"/>
      <c r="AE194" s="434" t="str">
        <f t="shared" si="171"/>
        <v/>
      </c>
      <c r="AF194" s="143"/>
      <c r="AG194" s="434" t="str">
        <f t="shared" si="172"/>
        <v/>
      </c>
      <c r="AH194" s="143"/>
      <c r="AI194" s="434" t="str">
        <f t="shared" si="173"/>
        <v/>
      </c>
      <c r="AJ194" s="143"/>
      <c r="AK194" s="434" t="str">
        <f t="shared" si="174"/>
        <v/>
      </c>
      <c r="AL194" s="143"/>
      <c r="AM194" s="434" t="str">
        <f t="shared" si="175"/>
        <v/>
      </c>
      <c r="AN194" s="143"/>
      <c r="AO194" s="434" t="str">
        <f t="shared" si="176"/>
        <v/>
      </c>
      <c r="AP194" s="143"/>
      <c r="AQ194" s="434" t="str">
        <f t="shared" si="177"/>
        <v/>
      </c>
      <c r="AR194" s="143"/>
      <c r="AS194" s="434" t="str">
        <f t="shared" si="178"/>
        <v/>
      </c>
      <c r="AT194" s="143"/>
      <c r="AU194" s="434" t="str">
        <f t="shared" si="179"/>
        <v/>
      </c>
      <c r="AV194" s="143"/>
      <c r="AW194" s="434" t="str">
        <f t="shared" si="180"/>
        <v/>
      </c>
      <c r="AX194" s="143"/>
      <c r="AY194" s="434" t="str">
        <f t="shared" si="181"/>
        <v/>
      </c>
      <c r="AZ194" s="143"/>
      <c r="BA194" s="434" t="str">
        <f t="shared" si="182"/>
        <v/>
      </c>
      <c r="BB194" s="143"/>
      <c r="BC194" s="434" t="str">
        <f t="shared" si="183"/>
        <v/>
      </c>
      <c r="BD194" s="143"/>
      <c r="BE194" s="434" t="str">
        <f t="shared" si="184"/>
        <v/>
      </c>
      <c r="BF194" s="143"/>
      <c r="BG194" s="434" t="str">
        <f t="shared" si="185"/>
        <v/>
      </c>
      <c r="BH194" s="143"/>
      <c r="BI194" s="434" t="str">
        <f t="shared" si="186"/>
        <v/>
      </c>
      <c r="BJ194" s="143"/>
      <c r="BK194" s="434" t="str">
        <f t="shared" si="187"/>
        <v/>
      </c>
      <c r="BL194" s="143"/>
      <c r="BM194" s="434" t="str">
        <f t="shared" si="188"/>
        <v/>
      </c>
      <c r="BN194" s="143"/>
      <c r="BO194" s="434" t="str">
        <f t="shared" si="189"/>
        <v/>
      </c>
      <c r="BP194" s="143"/>
      <c r="BQ194" s="434" t="str">
        <f t="shared" si="190"/>
        <v/>
      </c>
      <c r="BR194" s="144">
        <f t="shared" si="211"/>
        <v>1</v>
      </c>
      <c r="BS194" s="434" t="str">
        <f t="shared" si="192"/>
        <v/>
      </c>
      <c r="BT194" s="145"/>
      <c r="BU194" s="434" t="str">
        <f t="shared" si="193"/>
        <v/>
      </c>
      <c r="BV194" s="234">
        <f t="shared" si="212"/>
        <v>1</v>
      </c>
      <c r="BW194" s="327">
        <f t="shared" si="213"/>
        <v>0</v>
      </c>
    </row>
    <row r="195" spans="1:75" hidden="1">
      <c r="A195" s="99"/>
      <c r="B195" s="100"/>
      <c r="C195" s="100"/>
      <c r="D195" s="233"/>
      <c r="E195" s="278">
        <f t="shared" si="198"/>
        <v>0</v>
      </c>
      <c r="F195" s="278" t="str">
        <f t="shared" si="199"/>
        <v/>
      </c>
      <c r="G195" s="101"/>
      <c r="H195" s="102"/>
      <c r="I195" s="103" t="str">
        <f t="shared" si="200"/>
        <v/>
      </c>
      <c r="J195" s="143"/>
      <c r="K195" s="434" t="str">
        <f t="shared" si="201"/>
        <v/>
      </c>
      <c r="L195" s="143"/>
      <c r="M195" s="434" t="str">
        <f t="shared" si="202"/>
        <v/>
      </c>
      <c r="N195" s="143"/>
      <c r="O195" s="434" t="str">
        <f t="shared" si="203"/>
        <v/>
      </c>
      <c r="P195" s="143"/>
      <c r="Q195" s="434" t="str">
        <f t="shared" si="204"/>
        <v/>
      </c>
      <c r="R195" s="143"/>
      <c r="S195" s="434" t="str">
        <f t="shared" si="205"/>
        <v/>
      </c>
      <c r="T195" s="143"/>
      <c r="U195" s="434" t="str">
        <f t="shared" si="206"/>
        <v/>
      </c>
      <c r="V195" s="143"/>
      <c r="W195" s="434" t="str">
        <f t="shared" si="207"/>
        <v/>
      </c>
      <c r="X195" s="143"/>
      <c r="Y195" s="434" t="str">
        <f t="shared" si="208"/>
        <v/>
      </c>
      <c r="Z195" s="143"/>
      <c r="AA195" s="434" t="str">
        <f t="shared" si="209"/>
        <v/>
      </c>
      <c r="AB195" s="143"/>
      <c r="AC195" s="434" t="str">
        <f t="shared" si="210"/>
        <v/>
      </c>
      <c r="AD195" s="143"/>
      <c r="AE195" s="434" t="str">
        <f t="shared" si="171"/>
        <v/>
      </c>
      <c r="AF195" s="143"/>
      <c r="AG195" s="434" t="str">
        <f t="shared" si="172"/>
        <v/>
      </c>
      <c r="AH195" s="143"/>
      <c r="AI195" s="434" t="str">
        <f t="shared" si="173"/>
        <v/>
      </c>
      <c r="AJ195" s="143"/>
      <c r="AK195" s="434" t="str">
        <f t="shared" si="174"/>
        <v/>
      </c>
      <c r="AL195" s="143"/>
      <c r="AM195" s="434" t="str">
        <f t="shared" si="175"/>
        <v/>
      </c>
      <c r="AN195" s="143"/>
      <c r="AO195" s="434" t="str">
        <f t="shared" si="176"/>
        <v/>
      </c>
      <c r="AP195" s="143"/>
      <c r="AQ195" s="434" t="str">
        <f t="shared" si="177"/>
        <v/>
      </c>
      <c r="AR195" s="143"/>
      <c r="AS195" s="434" t="str">
        <f t="shared" si="178"/>
        <v/>
      </c>
      <c r="AT195" s="143"/>
      <c r="AU195" s="434" t="str">
        <f t="shared" si="179"/>
        <v/>
      </c>
      <c r="AV195" s="143"/>
      <c r="AW195" s="434" t="str">
        <f t="shared" si="180"/>
        <v/>
      </c>
      <c r="AX195" s="143"/>
      <c r="AY195" s="434" t="str">
        <f t="shared" si="181"/>
        <v/>
      </c>
      <c r="AZ195" s="143"/>
      <c r="BA195" s="434" t="str">
        <f t="shared" si="182"/>
        <v/>
      </c>
      <c r="BB195" s="143"/>
      <c r="BC195" s="434" t="str">
        <f t="shared" si="183"/>
        <v/>
      </c>
      <c r="BD195" s="143"/>
      <c r="BE195" s="434" t="str">
        <f t="shared" si="184"/>
        <v/>
      </c>
      <c r="BF195" s="143"/>
      <c r="BG195" s="434" t="str">
        <f t="shared" si="185"/>
        <v/>
      </c>
      <c r="BH195" s="143"/>
      <c r="BI195" s="434" t="str">
        <f t="shared" si="186"/>
        <v/>
      </c>
      <c r="BJ195" s="143"/>
      <c r="BK195" s="434" t="str">
        <f t="shared" si="187"/>
        <v/>
      </c>
      <c r="BL195" s="143"/>
      <c r="BM195" s="434" t="str">
        <f t="shared" si="188"/>
        <v/>
      </c>
      <c r="BN195" s="143"/>
      <c r="BO195" s="434" t="str">
        <f t="shared" si="189"/>
        <v/>
      </c>
      <c r="BP195" s="143"/>
      <c r="BQ195" s="434" t="str">
        <f t="shared" si="190"/>
        <v/>
      </c>
      <c r="BR195" s="144">
        <f t="shared" si="211"/>
        <v>1</v>
      </c>
      <c r="BS195" s="434" t="str">
        <f t="shared" si="192"/>
        <v/>
      </c>
      <c r="BT195" s="145"/>
      <c r="BU195" s="434" t="str">
        <f t="shared" si="193"/>
        <v/>
      </c>
      <c r="BV195" s="234">
        <f t="shared" si="212"/>
        <v>1</v>
      </c>
      <c r="BW195" s="327">
        <f t="shared" si="213"/>
        <v>0</v>
      </c>
    </row>
    <row r="196" spans="1:75" hidden="1">
      <c r="A196" s="99"/>
      <c r="B196" s="100"/>
      <c r="C196" s="100"/>
      <c r="D196" s="233"/>
      <c r="E196" s="278">
        <f t="shared" si="198"/>
        <v>0</v>
      </c>
      <c r="F196" s="278" t="str">
        <f t="shared" si="199"/>
        <v/>
      </c>
      <c r="G196" s="101"/>
      <c r="H196" s="102"/>
      <c r="I196" s="103" t="str">
        <f t="shared" si="200"/>
        <v/>
      </c>
      <c r="J196" s="143"/>
      <c r="K196" s="434" t="str">
        <f t="shared" si="201"/>
        <v/>
      </c>
      <c r="L196" s="143"/>
      <c r="M196" s="434" t="str">
        <f t="shared" si="202"/>
        <v/>
      </c>
      <c r="N196" s="143"/>
      <c r="O196" s="434" t="str">
        <f t="shared" si="203"/>
        <v/>
      </c>
      <c r="P196" s="143"/>
      <c r="Q196" s="434" t="str">
        <f t="shared" si="204"/>
        <v/>
      </c>
      <c r="R196" s="143"/>
      <c r="S196" s="434" t="str">
        <f t="shared" si="205"/>
        <v/>
      </c>
      <c r="T196" s="143"/>
      <c r="U196" s="434" t="str">
        <f t="shared" si="206"/>
        <v/>
      </c>
      <c r="V196" s="143"/>
      <c r="W196" s="434" t="str">
        <f t="shared" si="207"/>
        <v/>
      </c>
      <c r="X196" s="143"/>
      <c r="Y196" s="434" t="str">
        <f t="shared" si="208"/>
        <v/>
      </c>
      <c r="Z196" s="143"/>
      <c r="AA196" s="434" t="str">
        <f t="shared" si="209"/>
        <v/>
      </c>
      <c r="AB196" s="143"/>
      <c r="AC196" s="434" t="str">
        <f t="shared" si="210"/>
        <v/>
      </c>
      <c r="AD196" s="143"/>
      <c r="AE196" s="434" t="str">
        <f t="shared" si="171"/>
        <v/>
      </c>
      <c r="AF196" s="143"/>
      <c r="AG196" s="434" t="str">
        <f t="shared" si="172"/>
        <v/>
      </c>
      <c r="AH196" s="143"/>
      <c r="AI196" s="434" t="str">
        <f t="shared" si="173"/>
        <v/>
      </c>
      <c r="AJ196" s="143"/>
      <c r="AK196" s="434" t="str">
        <f t="shared" si="174"/>
        <v/>
      </c>
      <c r="AL196" s="143"/>
      <c r="AM196" s="434" t="str">
        <f t="shared" si="175"/>
        <v/>
      </c>
      <c r="AN196" s="143"/>
      <c r="AO196" s="434" t="str">
        <f t="shared" si="176"/>
        <v/>
      </c>
      <c r="AP196" s="143"/>
      <c r="AQ196" s="434" t="str">
        <f t="shared" si="177"/>
        <v/>
      </c>
      <c r="AR196" s="143"/>
      <c r="AS196" s="434" t="str">
        <f t="shared" si="178"/>
        <v/>
      </c>
      <c r="AT196" s="143"/>
      <c r="AU196" s="434" t="str">
        <f t="shared" si="179"/>
        <v/>
      </c>
      <c r="AV196" s="143"/>
      <c r="AW196" s="434" t="str">
        <f t="shared" si="180"/>
        <v/>
      </c>
      <c r="AX196" s="143"/>
      <c r="AY196" s="434" t="str">
        <f t="shared" si="181"/>
        <v/>
      </c>
      <c r="AZ196" s="143"/>
      <c r="BA196" s="434" t="str">
        <f t="shared" si="182"/>
        <v/>
      </c>
      <c r="BB196" s="143"/>
      <c r="BC196" s="434" t="str">
        <f t="shared" si="183"/>
        <v/>
      </c>
      <c r="BD196" s="143"/>
      <c r="BE196" s="434" t="str">
        <f t="shared" si="184"/>
        <v/>
      </c>
      <c r="BF196" s="143"/>
      <c r="BG196" s="434" t="str">
        <f t="shared" si="185"/>
        <v/>
      </c>
      <c r="BH196" s="143"/>
      <c r="BI196" s="434" t="str">
        <f t="shared" si="186"/>
        <v/>
      </c>
      <c r="BJ196" s="143"/>
      <c r="BK196" s="434" t="str">
        <f t="shared" si="187"/>
        <v/>
      </c>
      <c r="BL196" s="143"/>
      <c r="BM196" s="434" t="str">
        <f t="shared" si="188"/>
        <v/>
      </c>
      <c r="BN196" s="143"/>
      <c r="BO196" s="434" t="str">
        <f t="shared" si="189"/>
        <v/>
      </c>
      <c r="BP196" s="143"/>
      <c r="BQ196" s="434" t="str">
        <f t="shared" si="190"/>
        <v/>
      </c>
      <c r="BR196" s="144">
        <f t="shared" si="211"/>
        <v>1</v>
      </c>
      <c r="BS196" s="434" t="str">
        <f t="shared" si="192"/>
        <v/>
      </c>
      <c r="BT196" s="145"/>
      <c r="BU196" s="434" t="str">
        <f t="shared" si="193"/>
        <v/>
      </c>
      <c r="BV196" s="234">
        <f t="shared" si="212"/>
        <v>1</v>
      </c>
      <c r="BW196" s="327">
        <f t="shared" si="213"/>
        <v>0</v>
      </c>
    </row>
    <row r="197" spans="1:75" hidden="1">
      <c r="A197" s="99"/>
      <c r="B197" s="100"/>
      <c r="C197" s="100"/>
      <c r="D197" s="233"/>
      <c r="E197" s="278">
        <f t="shared" si="198"/>
        <v>0</v>
      </c>
      <c r="F197" s="278" t="str">
        <f t="shared" si="199"/>
        <v/>
      </c>
      <c r="G197" s="101"/>
      <c r="H197" s="102"/>
      <c r="I197" s="103" t="str">
        <f t="shared" si="200"/>
        <v/>
      </c>
      <c r="J197" s="143"/>
      <c r="K197" s="434" t="str">
        <f t="shared" si="201"/>
        <v/>
      </c>
      <c r="L197" s="143"/>
      <c r="M197" s="434" t="str">
        <f t="shared" si="202"/>
        <v/>
      </c>
      <c r="N197" s="143"/>
      <c r="O197" s="434" t="str">
        <f t="shared" si="203"/>
        <v/>
      </c>
      <c r="P197" s="143"/>
      <c r="Q197" s="434" t="str">
        <f t="shared" si="204"/>
        <v/>
      </c>
      <c r="R197" s="143"/>
      <c r="S197" s="434" t="str">
        <f t="shared" si="205"/>
        <v/>
      </c>
      <c r="T197" s="143"/>
      <c r="U197" s="434" t="str">
        <f t="shared" si="206"/>
        <v/>
      </c>
      <c r="V197" s="143"/>
      <c r="W197" s="434" t="str">
        <f t="shared" si="207"/>
        <v/>
      </c>
      <c r="X197" s="143"/>
      <c r="Y197" s="434" t="str">
        <f t="shared" si="208"/>
        <v/>
      </c>
      <c r="Z197" s="143"/>
      <c r="AA197" s="434" t="str">
        <f t="shared" si="209"/>
        <v/>
      </c>
      <c r="AB197" s="143"/>
      <c r="AC197" s="434" t="str">
        <f t="shared" si="210"/>
        <v/>
      </c>
      <c r="AD197" s="143"/>
      <c r="AE197" s="434" t="str">
        <f t="shared" si="171"/>
        <v/>
      </c>
      <c r="AF197" s="143"/>
      <c r="AG197" s="434" t="str">
        <f t="shared" si="172"/>
        <v/>
      </c>
      <c r="AH197" s="143"/>
      <c r="AI197" s="434" t="str">
        <f t="shared" si="173"/>
        <v/>
      </c>
      <c r="AJ197" s="143"/>
      <c r="AK197" s="434" t="str">
        <f t="shared" si="174"/>
        <v/>
      </c>
      <c r="AL197" s="143"/>
      <c r="AM197" s="434" t="str">
        <f t="shared" si="175"/>
        <v/>
      </c>
      <c r="AN197" s="143"/>
      <c r="AO197" s="434" t="str">
        <f t="shared" si="176"/>
        <v/>
      </c>
      <c r="AP197" s="143"/>
      <c r="AQ197" s="434" t="str">
        <f t="shared" si="177"/>
        <v/>
      </c>
      <c r="AR197" s="143"/>
      <c r="AS197" s="434" t="str">
        <f t="shared" si="178"/>
        <v/>
      </c>
      <c r="AT197" s="143"/>
      <c r="AU197" s="434" t="str">
        <f t="shared" si="179"/>
        <v/>
      </c>
      <c r="AV197" s="143"/>
      <c r="AW197" s="434" t="str">
        <f t="shared" si="180"/>
        <v/>
      </c>
      <c r="AX197" s="143"/>
      <c r="AY197" s="434" t="str">
        <f t="shared" si="181"/>
        <v/>
      </c>
      <c r="AZ197" s="143"/>
      <c r="BA197" s="434" t="str">
        <f t="shared" si="182"/>
        <v/>
      </c>
      <c r="BB197" s="143"/>
      <c r="BC197" s="434" t="str">
        <f t="shared" si="183"/>
        <v/>
      </c>
      <c r="BD197" s="143"/>
      <c r="BE197" s="434" t="str">
        <f t="shared" si="184"/>
        <v/>
      </c>
      <c r="BF197" s="143"/>
      <c r="BG197" s="434" t="str">
        <f t="shared" si="185"/>
        <v/>
      </c>
      <c r="BH197" s="143"/>
      <c r="BI197" s="434" t="str">
        <f t="shared" si="186"/>
        <v/>
      </c>
      <c r="BJ197" s="143"/>
      <c r="BK197" s="434" t="str">
        <f t="shared" si="187"/>
        <v/>
      </c>
      <c r="BL197" s="143"/>
      <c r="BM197" s="434" t="str">
        <f t="shared" si="188"/>
        <v/>
      </c>
      <c r="BN197" s="143"/>
      <c r="BO197" s="434" t="str">
        <f t="shared" si="189"/>
        <v/>
      </c>
      <c r="BP197" s="143"/>
      <c r="BQ197" s="434" t="str">
        <f t="shared" si="190"/>
        <v/>
      </c>
      <c r="BR197" s="144">
        <f t="shared" si="211"/>
        <v>1</v>
      </c>
      <c r="BS197" s="434" t="str">
        <f t="shared" si="192"/>
        <v/>
      </c>
      <c r="BT197" s="145"/>
      <c r="BU197" s="434" t="str">
        <f t="shared" si="193"/>
        <v/>
      </c>
      <c r="BV197" s="234">
        <f t="shared" si="212"/>
        <v>1</v>
      </c>
      <c r="BW197" s="327">
        <f t="shared" si="213"/>
        <v>0</v>
      </c>
    </row>
    <row r="198" spans="1:75" hidden="1">
      <c r="A198" s="99"/>
      <c r="B198" s="100"/>
      <c r="C198" s="100"/>
      <c r="D198" s="233"/>
      <c r="E198" s="278">
        <f t="shared" si="198"/>
        <v>0</v>
      </c>
      <c r="F198" s="278" t="str">
        <f t="shared" si="199"/>
        <v/>
      </c>
      <c r="G198" s="101"/>
      <c r="H198" s="102"/>
      <c r="I198" s="103" t="str">
        <f t="shared" si="200"/>
        <v/>
      </c>
      <c r="J198" s="143"/>
      <c r="K198" s="434" t="str">
        <f t="shared" si="201"/>
        <v/>
      </c>
      <c r="L198" s="143"/>
      <c r="M198" s="434" t="str">
        <f t="shared" si="202"/>
        <v/>
      </c>
      <c r="N198" s="143"/>
      <c r="O198" s="434" t="str">
        <f t="shared" si="203"/>
        <v/>
      </c>
      <c r="P198" s="143"/>
      <c r="Q198" s="434" t="str">
        <f t="shared" si="204"/>
        <v/>
      </c>
      <c r="R198" s="143"/>
      <c r="S198" s="434" t="str">
        <f t="shared" si="205"/>
        <v/>
      </c>
      <c r="T198" s="143"/>
      <c r="U198" s="434" t="str">
        <f t="shared" si="206"/>
        <v/>
      </c>
      <c r="V198" s="143"/>
      <c r="W198" s="434" t="str">
        <f t="shared" si="207"/>
        <v/>
      </c>
      <c r="X198" s="143"/>
      <c r="Y198" s="434" t="str">
        <f t="shared" si="208"/>
        <v/>
      </c>
      <c r="Z198" s="143"/>
      <c r="AA198" s="434" t="str">
        <f t="shared" si="209"/>
        <v/>
      </c>
      <c r="AB198" s="143"/>
      <c r="AC198" s="434" t="str">
        <f t="shared" si="210"/>
        <v/>
      </c>
      <c r="AD198" s="143"/>
      <c r="AE198" s="434" t="str">
        <f t="shared" si="171"/>
        <v/>
      </c>
      <c r="AF198" s="143"/>
      <c r="AG198" s="434" t="str">
        <f t="shared" si="172"/>
        <v/>
      </c>
      <c r="AH198" s="143"/>
      <c r="AI198" s="434" t="str">
        <f t="shared" si="173"/>
        <v/>
      </c>
      <c r="AJ198" s="143"/>
      <c r="AK198" s="434" t="str">
        <f t="shared" si="174"/>
        <v/>
      </c>
      <c r="AL198" s="143"/>
      <c r="AM198" s="434" t="str">
        <f t="shared" si="175"/>
        <v/>
      </c>
      <c r="AN198" s="143"/>
      <c r="AO198" s="434" t="str">
        <f t="shared" si="176"/>
        <v/>
      </c>
      <c r="AP198" s="143"/>
      <c r="AQ198" s="434" t="str">
        <f t="shared" si="177"/>
        <v/>
      </c>
      <c r="AR198" s="143"/>
      <c r="AS198" s="434" t="str">
        <f t="shared" si="178"/>
        <v/>
      </c>
      <c r="AT198" s="143"/>
      <c r="AU198" s="434" t="str">
        <f t="shared" si="179"/>
        <v/>
      </c>
      <c r="AV198" s="143"/>
      <c r="AW198" s="434" t="str">
        <f t="shared" si="180"/>
        <v/>
      </c>
      <c r="AX198" s="143"/>
      <c r="AY198" s="434" t="str">
        <f t="shared" si="181"/>
        <v/>
      </c>
      <c r="AZ198" s="143"/>
      <c r="BA198" s="434" t="str">
        <f t="shared" si="182"/>
        <v/>
      </c>
      <c r="BB198" s="143"/>
      <c r="BC198" s="434" t="str">
        <f t="shared" si="183"/>
        <v/>
      </c>
      <c r="BD198" s="143"/>
      <c r="BE198" s="434" t="str">
        <f t="shared" si="184"/>
        <v/>
      </c>
      <c r="BF198" s="143"/>
      <c r="BG198" s="434" t="str">
        <f t="shared" si="185"/>
        <v/>
      </c>
      <c r="BH198" s="143"/>
      <c r="BI198" s="434" t="str">
        <f t="shared" si="186"/>
        <v/>
      </c>
      <c r="BJ198" s="143"/>
      <c r="BK198" s="434" t="str">
        <f t="shared" si="187"/>
        <v/>
      </c>
      <c r="BL198" s="143"/>
      <c r="BM198" s="434" t="str">
        <f t="shared" si="188"/>
        <v/>
      </c>
      <c r="BN198" s="143"/>
      <c r="BO198" s="434" t="str">
        <f t="shared" si="189"/>
        <v/>
      </c>
      <c r="BP198" s="143"/>
      <c r="BQ198" s="434" t="str">
        <f t="shared" si="190"/>
        <v/>
      </c>
      <c r="BR198" s="144">
        <f t="shared" si="211"/>
        <v>1</v>
      </c>
      <c r="BS198" s="434" t="str">
        <f t="shared" si="192"/>
        <v/>
      </c>
      <c r="BT198" s="145"/>
      <c r="BU198" s="434" t="str">
        <f t="shared" si="193"/>
        <v/>
      </c>
      <c r="BV198" s="234">
        <f t="shared" si="212"/>
        <v>1</v>
      </c>
      <c r="BW198" s="327">
        <f t="shared" si="213"/>
        <v>0</v>
      </c>
    </row>
    <row r="199" spans="1:75" hidden="1">
      <c r="A199" s="99"/>
      <c r="B199" s="100"/>
      <c r="C199" s="100"/>
      <c r="D199" s="233"/>
      <c r="E199" s="278">
        <f t="shared" si="198"/>
        <v>0</v>
      </c>
      <c r="F199" s="278" t="str">
        <f t="shared" si="199"/>
        <v/>
      </c>
      <c r="G199" s="101"/>
      <c r="H199" s="102"/>
      <c r="I199" s="103" t="str">
        <f t="shared" si="200"/>
        <v/>
      </c>
      <c r="J199" s="143"/>
      <c r="K199" s="434" t="str">
        <f t="shared" si="201"/>
        <v/>
      </c>
      <c r="L199" s="143"/>
      <c r="M199" s="434" t="str">
        <f t="shared" si="202"/>
        <v/>
      </c>
      <c r="N199" s="143"/>
      <c r="O199" s="434" t="str">
        <f t="shared" si="203"/>
        <v/>
      </c>
      <c r="P199" s="143"/>
      <c r="Q199" s="434" t="str">
        <f t="shared" si="204"/>
        <v/>
      </c>
      <c r="R199" s="143"/>
      <c r="S199" s="434" t="str">
        <f t="shared" si="205"/>
        <v/>
      </c>
      <c r="T199" s="143"/>
      <c r="U199" s="434" t="str">
        <f t="shared" si="206"/>
        <v/>
      </c>
      <c r="V199" s="143"/>
      <c r="W199" s="434" t="str">
        <f t="shared" si="207"/>
        <v/>
      </c>
      <c r="X199" s="143"/>
      <c r="Y199" s="434" t="str">
        <f t="shared" si="208"/>
        <v/>
      </c>
      <c r="Z199" s="143"/>
      <c r="AA199" s="434" t="str">
        <f t="shared" si="209"/>
        <v/>
      </c>
      <c r="AB199" s="143"/>
      <c r="AC199" s="434" t="str">
        <f t="shared" si="210"/>
        <v/>
      </c>
      <c r="AD199" s="143"/>
      <c r="AE199" s="434" t="str">
        <f t="shared" si="171"/>
        <v/>
      </c>
      <c r="AF199" s="143"/>
      <c r="AG199" s="434" t="str">
        <f t="shared" si="172"/>
        <v/>
      </c>
      <c r="AH199" s="143"/>
      <c r="AI199" s="434" t="str">
        <f t="shared" si="173"/>
        <v/>
      </c>
      <c r="AJ199" s="143"/>
      <c r="AK199" s="434" t="str">
        <f t="shared" si="174"/>
        <v/>
      </c>
      <c r="AL199" s="143"/>
      <c r="AM199" s="434" t="str">
        <f t="shared" si="175"/>
        <v/>
      </c>
      <c r="AN199" s="143"/>
      <c r="AO199" s="434" t="str">
        <f t="shared" si="176"/>
        <v/>
      </c>
      <c r="AP199" s="143"/>
      <c r="AQ199" s="434" t="str">
        <f t="shared" si="177"/>
        <v/>
      </c>
      <c r="AR199" s="143"/>
      <c r="AS199" s="434" t="str">
        <f t="shared" si="178"/>
        <v/>
      </c>
      <c r="AT199" s="143"/>
      <c r="AU199" s="434" t="str">
        <f t="shared" si="179"/>
        <v/>
      </c>
      <c r="AV199" s="143"/>
      <c r="AW199" s="434" t="str">
        <f t="shared" si="180"/>
        <v/>
      </c>
      <c r="AX199" s="143"/>
      <c r="AY199" s="434" t="str">
        <f t="shared" si="181"/>
        <v/>
      </c>
      <c r="AZ199" s="143"/>
      <c r="BA199" s="434" t="str">
        <f t="shared" si="182"/>
        <v/>
      </c>
      <c r="BB199" s="143"/>
      <c r="BC199" s="434" t="str">
        <f t="shared" si="183"/>
        <v/>
      </c>
      <c r="BD199" s="143"/>
      <c r="BE199" s="434" t="str">
        <f t="shared" si="184"/>
        <v/>
      </c>
      <c r="BF199" s="143"/>
      <c r="BG199" s="434" t="str">
        <f t="shared" si="185"/>
        <v/>
      </c>
      <c r="BH199" s="143"/>
      <c r="BI199" s="434" t="str">
        <f t="shared" si="186"/>
        <v/>
      </c>
      <c r="BJ199" s="143"/>
      <c r="BK199" s="434" t="str">
        <f t="shared" si="187"/>
        <v/>
      </c>
      <c r="BL199" s="143"/>
      <c r="BM199" s="434" t="str">
        <f t="shared" si="188"/>
        <v/>
      </c>
      <c r="BN199" s="143"/>
      <c r="BO199" s="434" t="str">
        <f t="shared" si="189"/>
        <v/>
      </c>
      <c r="BP199" s="143"/>
      <c r="BQ199" s="434" t="str">
        <f t="shared" si="190"/>
        <v/>
      </c>
      <c r="BR199" s="144">
        <f t="shared" si="211"/>
        <v>1</v>
      </c>
      <c r="BS199" s="434" t="str">
        <f t="shared" si="192"/>
        <v/>
      </c>
      <c r="BT199" s="145"/>
      <c r="BU199" s="434" t="str">
        <f t="shared" si="193"/>
        <v/>
      </c>
      <c r="BV199" s="234">
        <f t="shared" si="212"/>
        <v>1</v>
      </c>
      <c r="BW199" s="327">
        <f t="shared" si="213"/>
        <v>0</v>
      </c>
    </row>
    <row r="200" spans="1:75" hidden="1">
      <c r="A200" s="99"/>
      <c r="B200" s="100"/>
      <c r="C200" s="100"/>
      <c r="D200" s="233"/>
      <c r="E200" s="278">
        <f t="shared" si="198"/>
        <v>0</v>
      </c>
      <c r="F200" s="278" t="str">
        <f t="shared" si="199"/>
        <v/>
      </c>
      <c r="G200" s="101"/>
      <c r="H200" s="102"/>
      <c r="I200" s="103" t="str">
        <f t="shared" si="200"/>
        <v/>
      </c>
      <c r="J200" s="143"/>
      <c r="K200" s="434" t="str">
        <f t="shared" si="201"/>
        <v/>
      </c>
      <c r="L200" s="143"/>
      <c r="M200" s="434" t="str">
        <f t="shared" si="202"/>
        <v/>
      </c>
      <c r="N200" s="143"/>
      <c r="O200" s="434" t="str">
        <f t="shared" si="203"/>
        <v/>
      </c>
      <c r="P200" s="143"/>
      <c r="Q200" s="434" t="str">
        <f t="shared" si="204"/>
        <v/>
      </c>
      <c r="R200" s="143"/>
      <c r="S200" s="434" t="str">
        <f t="shared" si="205"/>
        <v/>
      </c>
      <c r="T200" s="143"/>
      <c r="U200" s="434" t="str">
        <f t="shared" si="206"/>
        <v/>
      </c>
      <c r="V200" s="143"/>
      <c r="W200" s="434" t="str">
        <f t="shared" si="207"/>
        <v/>
      </c>
      <c r="X200" s="143"/>
      <c r="Y200" s="434" t="str">
        <f t="shared" si="208"/>
        <v/>
      </c>
      <c r="Z200" s="143"/>
      <c r="AA200" s="434" t="str">
        <f t="shared" si="209"/>
        <v/>
      </c>
      <c r="AB200" s="143"/>
      <c r="AC200" s="434" t="str">
        <f t="shared" si="210"/>
        <v/>
      </c>
      <c r="AD200" s="143"/>
      <c r="AE200" s="434" t="str">
        <f t="shared" si="171"/>
        <v/>
      </c>
      <c r="AF200" s="143"/>
      <c r="AG200" s="434" t="str">
        <f t="shared" si="172"/>
        <v/>
      </c>
      <c r="AH200" s="143"/>
      <c r="AI200" s="434" t="str">
        <f t="shared" si="173"/>
        <v/>
      </c>
      <c r="AJ200" s="143"/>
      <c r="AK200" s="434" t="str">
        <f t="shared" si="174"/>
        <v/>
      </c>
      <c r="AL200" s="143"/>
      <c r="AM200" s="434" t="str">
        <f t="shared" si="175"/>
        <v/>
      </c>
      <c r="AN200" s="143"/>
      <c r="AO200" s="434" t="str">
        <f t="shared" si="176"/>
        <v/>
      </c>
      <c r="AP200" s="143"/>
      <c r="AQ200" s="434" t="str">
        <f t="shared" si="177"/>
        <v/>
      </c>
      <c r="AR200" s="143"/>
      <c r="AS200" s="434" t="str">
        <f t="shared" si="178"/>
        <v/>
      </c>
      <c r="AT200" s="143"/>
      <c r="AU200" s="434" t="str">
        <f t="shared" si="179"/>
        <v/>
      </c>
      <c r="AV200" s="143"/>
      <c r="AW200" s="434" t="str">
        <f t="shared" si="180"/>
        <v/>
      </c>
      <c r="AX200" s="143"/>
      <c r="AY200" s="434" t="str">
        <f t="shared" si="181"/>
        <v/>
      </c>
      <c r="AZ200" s="143"/>
      <c r="BA200" s="434" t="str">
        <f t="shared" si="182"/>
        <v/>
      </c>
      <c r="BB200" s="143"/>
      <c r="BC200" s="434" t="str">
        <f t="shared" si="183"/>
        <v/>
      </c>
      <c r="BD200" s="143"/>
      <c r="BE200" s="434" t="str">
        <f t="shared" si="184"/>
        <v/>
      </c>
      <c r="BF200" s="143"/>
      <c r="BG200" s="434" t="str">
        <f t="shared" si="185"/>
        <v/>
      </c>
      <c r="BH200" s="143"/>
      <c r="BI200" s="434" t="str">
        <f t="shared" si="186"/>
        <v/>
      </c>
      <c r="BJ200" s="143"/>
      <c r="BK200" s="434" t="str">
        <f t="shared" si="187"/>
        <v/>
      </c>
      <c r="BL200" s="143"/>
      <c r="BM200" s="434" t="str">
        <f t="shared" si="188"/>
        <v/>
      </c>
      <c r="BN200" s="143"/>
      <c r="BO200" s="434" t="str">
        <f t="shared" si="189"/>
        <v/>
      </c>
      <c r="BP200" s="143"/>
      <c r="BQ200" s="434" t="str">
        <f t="shared" si="190"/>
        <v/>
      </c>
      <c r="BR200" s="144">
        <f t="shared" si="211"/>
        <v>1</v>
      </c>
      <c r="BS200" s="434" t="str">
        <f t="shared" si="192"/>
        <v/>
      </c>
      <c r="BT200" s="145"/>
      <c r="BU200" s="434" t="str">
        <f t="shared" si="193"/>
        <v/>
      </c>
      <c r="BV200" s="234">
        <f t="shared" si="212"/>
        <v>1</v>
      </c>
      <c r="BW200" s="327">
        <f t="shared" si="213"/>
        <v>0</v>
      </c>
    </row>
    <row r="201" spans="1:75" hidden="1">
      <c r="A201" s="99"/>
      <c r="B201" s="100"/>
      <c r="C201" s="100"/>
      <c r="D201" s="233"/>
      <c r="E201" s="278">
        <f t="shared" si="198"/>
        <v>0</v>
      </c>
      <c r="F201" s="278" t="str">
        <f t="shared" si="199"/>
        <v/>
      </c>
      <c r="G201" s="101"/>
      <c r="H201" s="102"/>
      <c r="I201" s="103" t="str">
        <f t="shared" si="200"/>
        <v/>
      </c>
      <c r="J201" s="143"/>
      <c r="K201" s="434" t="str">
        <f t="shared" si="201"/>
        <v/>
      </c>
      <c r="L201" s="143"/>
      <c r="M201" s="434" t="str">
        <f t="shared" si="202"/>
        <v/>
      </c>
      <c r="N201" s="143"/>
      <c r="O201" s="434" t="str">
        <f t="shared" si="203"/>
        <v/>
      </c>
      <c r="P201" s="143"/>
      <c r="Q201" s="434" t="str">
        <f t="shared" si="204"/>
        <v/>
      </c>
      <c r="R201" s="143"/>
      <c r="S201" s="434" t="str">
        <f t="shared" si="205"/>
        <v/>
      </c>
      <c r="T201" s="143"/>
      <c r="U201" s="434" t="str">
        <f t="shared" si="206"/>
        <v/>
      </c>
      <c r="V201" s="143"/>
      <c r="W201" s="434" t="str">
        <f t="shared" si="207"/>
        <v/>
      </c>
      <c r="X201" s="143"/>
      <c r="Y201" s="434" t="str">
        <f t="shared" si="208"/>
        <v/>
      </c>
      <c r="Z201" s="143"/>
      <c r="AA201" s="434" t="str">
        <f t="shared" si="209"/>
        <v/>
      </c>
      <c r="AB201" s="143"/>
      <c r="AC201" s="434" t="str">
        <f t="shared" si="210"/>
        <v/>
      </c>
      <c r="AD201" s="143"/>
      <c r="AE201" s="434" t="str">
        <f t="shared" si="171"/>
        <v/>
      </c>
      <c r="AF201" s="143"/>
      <c r="AG201" s="434" t="str">
        <f t="shared" si="172"/>
        <v/>
      </c>
      <c r="AH201" s="143"/>
      <c r="AI201" s="434" t="str">
        <f t="shared" si="173"/>
        <v/>
      </c>
      <c r="AJ201" s="143"/>
      <c r="AK201" s="434" t="str">
        <f t="shared" si="174"/>
        <v/>
      </c>
      <c r="AL201" s="143"/>
      <c r="AM201" s="434" t="str">
        <f t="shared" si="175"/>
        <v/>
      </c>
      <c r="AN201" s="143"/>
      <c r="AO201" s="434" t="str">
        <f t="shared" si="176"/>
        <v/>
      </c>
      <c r="AP201" s="143"/>
      <c r="AQ201" s="434" t="str">
        <f t="shared" si="177"/>
        <v/>
      </c>
      <c r="AR201" s="143"/>
      <c r="AS201" s="434" t="str">
        <f t="shared" si="178"/>
        <v/>
      </c>
      <c r="AT201" s="143"/>
      <c r="AU201" s="434" t="str">
        <f t="shared" si="179"/>
        <v/>
      </c>
      <c r="AV201" s="143"/>
      <c r="AW201" s="434" t="str">
        <f t="shared" si="180"/>
        <v/>
      </c>
      <c r="AX201" s="143"/>
      <c r="AY201" s="434" t="str">
        <f t="shared" si="181"/>
        <v/>
      </c>
      <c r="AZ201" s="143"/>
      <c r="BA201" s="434" t="str">
        <f t="shared" si="182"/>
        <v/>
      </c>
      <c r="BB201" s="143"/>
      <c r="BC201" s="434" t="str">
        <f t="shared" si="183"/>
        <v/>
      </c>
      <c r="BD201" s="143"/>
      <c r="BE201" s="434" t="str">
        <f t="shared" si="184"/>
        <v/>
      </c>
      <c r="BF201" s="143"/>
      <c r="BG201" s="434" t="str">
        <f t="shared" si="185"/>
        <v/>
      </c>
      <c r="BH201" s="143"/>
      <c r="BI201" s="434" t="str">
        <f t="shared" si="186"/>
        <v/>
      </c>
      <c r="BJ201" s="143"/>
      <c r="BK201" s="434" t="str">
        <f t="shared" si="187"/>
        <v/>
      </c>
      <c r="BL201" s="143"/>
      <c r="BM201" s="434" t="str">
        <f t="shared" si="188"/>
        <v/>
      </c>
      <c r="BN201" s="143"/>
      <c r="BO201" s="434" t="str">
        <f t="shared" si="189"/>
        <v/>
      </c>
      <c r="BP201" s="143"/>
      <c r="BQ201" s="434" t="str">
        <f t="shared" si="190"/>
        <v/>
      </c>
      <c r="BR201" s="144">
        <f t="shared" si="211"/>
        <v>1</v>
      </c>
      <c r="BS201" s="434" t="str">
        <f t="shared" si="192"/>
        <v/>
      </c>
      <c r="BT201" s="145"/>
      <c r="BU201" s="434" t="str">
        <f t="shared" si="193"/>
        <v/>
      </c>
      <c r="BV201" s="234">
        <f t="shared" si="212"/>
        <v>1</v>
      </c>
      <c r="BW201" s="327">
        <f t="shared" si="213"/>
        <v>0</v>
      </c>
    </row>
    <row r="202" spans="1:75" hidden="1">
      <c r="A202" s="99"/>
      <c r="B202" s="100"/>
      <c r="C202" s="100"/>
      <c r="D202" s="233"/>
      <c r="E202" s="278">
        <f t="shared" si="198"/>
        <v>0</v>
      </c>
      <c r="F202" s="278" t="str">
        <f t="shared" si="199"/>
        <v/>
      </c>
      <c r="G202" s="101"/>
      <c r="H202" s="102"/>
      <c r="I202" s="103" t="str">
        <f t="shared" si="200"/>
        <v/>
      </c>
      <c r="J202" s="143"/>
      <c r="K202" s="434" t="str">
        <f t="shared" si="201"/>
        <v/>
      </c>
      <c r="L202" s="143"/>
      <c r="M202" s="434" t="str">
        <f t="shared" si="202"/>
        <v/>
      </c>
      <c r="N202" s="143"/>
      <c r="O202" s="434" t="str">
        <f t="shared" si="203"/>
        <v/>
      </c>
      <c r="P202" s="143"/>
      <c r="Q202" s="434" t="str">
        <f t="shared" si="204"/>
        <v/>
      </c>
      <c r="R202" s="143"/>
      <c r="S202" s="434" t="str">
        <f t="shared" si="205"/>
        <v/>
      </c>
      <c r="T202" s="143"/>
      <c r="U202" s="434" t="str">
        <f t="shared" si="206"/>
        <v/>
      </c>
      <c r="V202" s="143"/>
      <c r="W202" s="434" t="str">
        <f t="shared" si="207"/>
        <v/>
      </c>
      <c r="X202" s="143"/>
      <c r="Y202" s="434" t="str">
        <f t="shared" si="208"/>
        <v/>
      </c>
      <c r="Z202" s="143"/>
      <c r="AA202" s="434" t="str">
        <f t="shared" si="209"/>
        <v/>
      </c>
      <c r="AB202" s="143"/>
      <c r="AC202" s="434" t="str">
        <f t="shared" si="210"/>
        <v/>
      </c>
      <c r="AD202" s="143"/>
      <c r="AE202" s="434" t="str">
        <f t="shared" ref="AE202:AE249" si="214">IFERROR($I202*AD202,"")</f>
        <v/>
      </c>
      <c r="AF202" s="143"/>
      <c r="AG202" s="434" t="str">
        <f t="shared" ref="AG202:AG249" si="215">IFERROR($I202*AF202,"")</f>
        <v/>
      </c>
      <c r="AH202" s="143"/>
      <c r="AI202" s="434" t="str">
        <f t="shared" ref="AI202:AI249" si="216">IFERROR($I202*AH202,"")</f>
        <v/>
      </c>
      <c r="AJ202" s="143"/>
      <c r="AK202" s="434" t="str">
        <f t="shared" ref="AK202:AK249" si="217">IFERROR($I202*AJ202,"")</f>
        <v/>
      </c>
      <c r="AL202" s="143"/>
      <c r="AM202" s="434" t="str">
        <f t="shared" ref="AM202:AM249" si="218">IFERROR($I202*AL202,"")</f>
        <v/>
      </c>
      <c r="AN202" s="143"/>
      <c r="AO202" s="434" t="str">
        <f t="shared" ref="AO202:AO249" si="219">IFERROR($I202*AN202,"")</f>
        <v/>
      </c>
      <c r="AP202" s="143"/>
      <c r="AQ202" s="434" t="str">
        <f t="shared" ref="AQ202:AQ249" si="220">IFERROR($I202*AP202,"")</f>
        <v/>
      </c>
      <c r="AR202" s="143"/>
      <c r="AS202" s="434" t="str">
        <f t="shared" ref="AS202:AS249" si="221">IFERROR($I202*AR202,"")</f>
        <v/>
      </c>
      <c r="AT202" s="143"/>
      <c r="AU202" s="434" t="str">
        <f t="shared" ref="AU202:AU249" si="222">IFERROR($I202*AT202,"")</f>
        <v/>
      </c>
      <c r="AV202" s="143"/>
      <c r="AW202" s="434" t="str">
        <f t="shared" ref="AW202:AW249" si="223">IFERROR($I202*AV202,"")</f>
        <v/>
      </c>
      <c r="AX202" s="143"/>
      <c r="AY202" s="434" t="str">
        <f t="shared" ref="AY202:AY249" si="224">IFERROR($I202*AX202,"")</f>
        <v/>
      </c>
      <c r="AZ202" s="143"/>
      <c r="BA202" s="434" t="str">
        <f t="shared" ref="BA202:BA249" si="225">IFERROR($I202*AZ202,"")</f>
        <v/>
      </c>
      <c r="BB202" s="143"/>
      <c r="BC202" s="434" t="str">
        <f t="shared" ref="BC202:BC249" si="226">IFERROR($I202*BB202,"")</f>
        <v/>
      </c>
      <c r="BD202" s="143"/>
      <c r="BE202" s="434" t="str">
        <f t="shared" ref="BE202:BE249" si="227">IFERROR($I202*BD202,"")</f>
        <v/>
      </c>
      <c r="BF202" s="143"/>
      <c r="BG202" s="434" t="str">
        <f t="shared" ref="BG202:BG249" si="228">IFERROR($I202*BF202,"")</f>
        <v/>
      </c>
      <c r="BH202" s="143"/>
      <c r="BI202" s="434" t="str">
        <f t="shared" ref="BI202:BI249" si="229">IFERROR($I202*BH202,"")</f>
        <v/>
      </c>
      <c r="BJ202" s="143"/>
      <c r="BK202" s="434" t="str">
        <f t="shared" ref="BK202:BK249" si="230">IFERROR($I202*BJ202,"")</f>
        <v/>
      </c>
      <c r="BL202" s="143"/>
      <c r="BM202" s="434" t="str">
        <f t="shared" ref="BM202:BM249" si="231">IFERROR($I202*BL202,"")</f>
        <v/>
      </c>
      <c r="BN202" s="143"/>
      <c r="BO202" s="434" t="str">
        <f t="shared" ref="BO202:BO249" si="232">IFERROR($I202*BN202,"")</f>
        <v/>
      </c>
      <c r="BP202" s="143"/>
      <c r="BQ202" s="434" t="str">
        <f t="shared" ref="BQ202:BQ249" si="233">IFERROR($I202*BP202,"")</f>
        <v/>
      </c>
      <c r="BR202" s="144">
        <f t="shared" si="211"/>
        <v>1</v>
      </c>
      <c r="BS202" s="434" t="str">
        <f t="shared" ref="BS202:BS249" si="234">IFERROR($I202*BR202,"")</f>
        <v/>
      </c>
      <c r="BT202" s="145"/>
      <c r="BU202" s="434" t="str">
        <f t="shared" ref="BU202:BU249" si="235">IFERROR($I202*BT202,"")</f>
        <v/>
      </c>
      <c r="BV202" s="234">
        <f t="shared" si="212"/>
        <v>1</v>
      </c>
      <c r="BW202" s="327">
        <f t="shared" si="213"/>
        <v>0</v>
      </c>
    </row>
    <row r="203" spans="1:75" hidden="1">
      <c r="A203" s="99"/>
      <c r="B203" s="100"/>
      <c r="C203" s="100"/>
      <c r="D203" s="233"/>
      <c r="E203" s="278">
        <f t="shared" si="198"/>
        <v>0</v>
      </c>
      <c r="F203" s="278" t="str">
        <f t="shared" si="199"/>
        <v/>
      </c>
      <c r="G203" s="101"/>
      <c r="H203" s="102"/>
      <c r="I203" s="103" t="str">
        <f t="shared" si="200"/>
        <v/>
      </c>
      <c r="J203" s="143"/>
      <c r="K203" s="434" t="str">
        <f t="shared" si="201"/>
        <v/>
      </c>
      <c r="L203" s="143"/>
      <c r="M203" s="434" t="str">
        <f t="shared" si="202"/>
        <v/>
      </c>
      <c r="N203" s="143"/>
      <c r="O203" s="434" t="str">
        <f t="shared" si="203"/>
        <v/>
      </c>
      <c r="P203" s="143"/>
      <c r="Q203" s="434" t="str">
        <f t="shared" si="204"/>
        <v/>
      </c>
      <c r="R203" s="143"/>
      <c r="S203" s="434" t="str">
        <f t="shared" si="205"/>
        <v/>
      </c>
      <c r="T203" s="143"/>
      <c r="U203" s="434" t="str">
        <f t="shared" si="206"/>
        <v/>
      </c>
      <c r="V203" s="143"/>
      <c r="W203" s="434" t="str">
        <f t="shared" si="207"/>
        <v/>
      </c>
      <c r="X203" s="143"/>
      <c r="Y203" s="434" t="str">
        <f t="shared" si="208"/>
        <v/>
      </c>
      <c r="Z203" s="143"/>
      <c r="AA203" s="434" t="str">
        <f t="shared" si="209"/>
        <v/>
      </c>
      <c r="AB203" s="143"/>
      <c r="AC203" s="434" t="str">
        <f t="shared" si="210"/>
        <v/>
      </c>
      <c r="AD203" s="143"/>
      <c r="AE203" s="434" t="str">
        <f t="shared" si="214"/>
        <v/>
      </c>
      <c r="AF203" s="143"/>
      <c r="AG203" s="434" t="str">
        <f t="shared" si="215"/>
        <v/>
      </c>
      <c r="AH203" s="143"/>
      <c r="AI203" s="434" t="str">
        <f t="shared" si="216"/>
        <v/>
      </c>
      <c r="AJ203" s="143"/>
      <c r="AK203" s="434" t="str">
        <f t="shared" si="217"/>
        <v/>
      </c>
      <c r="AL203" s="143"/>
      <c r="AM203" s="434" t="str">
        <f t="shared" si="218"/>
        <v/>
      </c>
      <c r="AN203" s="143"/>
      <c r="AO203" s="434" t="str">
        <f t="shared" si="219"/>
        <v/>
      </c>
      <c r="AP203" s="143"/>
      <c r="AQ203" s="434" t="str">
        <f t="shared" si="220"/>
        <v/>
      </c>
      <c r="AR203" s="143"/>
      <c r="AS203" s="434" t="str">
        <f t="shared" si="221"/>
        <v/>
      </c>
      <c r="AT203" s="143"/>
      <c r="AU203" s="434" t="str">
        <f t="shared" si="222"/>
        <v/>
      </c>
      <c r="AV203" s="143"/>
      <c r="AW203" s="434" t="str">
        <f t="shared" si="223"/>
        <v/>
      </c>
      <c r="AX203" s="143"/>
      <c r="AY203" s="434" t="str">
        <f t="shared" si="224"/>
        <v/>
      </c>
      <c r="AZ203" s="143"/>
      <c r="BA203" s="434" t="str">
        <f t="shared" si="225"/>
        <v/>
      </c>
      <c r="BB203" s="143"/>
      <c r="BC203" s="434" t="str">
        <f t="shared" si="226"/>
        <v/>
      </c>
      <c r="BD203" s="143"/>
      <c r="BE203" s="434" t="str">
        <f t="shared" si="227"/>
        <v/>
      </c>
      <c r="BF203" s="143"/>
      <c r="BG203" s="434" t="str">
        <f t="shared" si="228"/>
        <v/>
      </c>
      <c r="BH203" s="143"/>
      <c r="BI203" s="434" t="str">
        <f t="shared" si="229"/>
        <v/>
      </c>
      <c r="BJ203" s="143"/>
      <c r="BK203" s="434" t="str">
        <f t="shared" si="230"/>
        <v/>
      </c>
      <c r="BL203" s="143"/>
      <c r="BM203" s="434" t="str">
        <f t="shared" si="231"/>
        <v/>
      </c>
      <c r="BN203" s="143"/>
      <c r="BO203" s="434" t="str">
        <f t="shared" si="232"/>
        <v/>
      </c>
      <c r="BP203" s="143"/>
      <c r="BQ203" s="434" t="str">
        <f t="shared" si="233"/>
        <v/>
      </c>
      <c r="BR203" s="144">
        <f t="shared" si="211"/>
        <v>1</v>
      </c>
      <c r="BS203" s="434" t="str">
        <f t="shared" si="234"/>
        <v/>
      </c>
      <c r="BT203" s="145"/>
      <c r="BU203" s="434" t="str">
        <f t="shared" si="235"/>
        <v/>
      </c>
      <c r="BV203" s="234">
        <f t="shared" si="212"/>
        <v>1</v>
      </c>
      <c r="BW203" s="327">
        <f t="shared" si="213"/>
        <v>0</v>
      </c>
    </row>
    <row r="204" spans="1:75" hidden="1">
      <c r="A204" s="99"/>
      <c r="B204" s="100"/>
      <c r="C204" s="100"/>
      <c r="D204" s="233"/>
      <c r="E204" s="278">
        <f t="shared" ref="E204:E245" si="236">D204</f>
        <v>0</v>
      </c>
      <c r="F204" s="278" t="str">
        <f t="shared" ref="F204:F245" si="237">IF(D204&gt;0,D204+H204-1,"")</f>
        <v/>
      </c>
      <c r="G204" s="101"/>
      <c r="H204" s="102"/>
      <c r="I204" s="103" t="str">
        <f t="shared" ref="I204:I245" si="238">IFERROR(IF($G$1&gt;F204,0,G204/H204),"")</f>
        <v/>
      </c>
      <c r="J204" s="143"/>
      <c r="K204" s="434" t="str">
        <f t="shared" ref="K204:K245" si="239">IFERROR($I204*J204,"")</f>
        <v/>
      </c>
      <c r="L204" s="143"/>
      <c r="M204" s="434" t="str">
        <f t="shared" ref="M204:M245" si="240">IFERROR($I204*L204,"")</f>
        <v/>
      </c>
      <c r="N204" s="143"/>
      <c r="O204" s="434" t="str">
        <f t="shared" ref="O204:O245" si="241">IFERROR($I204*N204,"")</f>
        <v/>
      </c>
      <c r="P204" s="143"/>
      <c r="Q204" s="434" t="str">
        <f t="shared" ref="Q204:Q245" si="242">IFERROR($I204*P204,"")</f>
        <v/>
      </c>
      <c r="R204" s="143"/>
      <c r="S204" s="434" t="str">
        <f t="shared" ref="S204:S245" si="243">IFERROR($I204*R204,"")</f>
        <v/>
      </c>
      <c r="T204" s="143"/>
      <c r="U204" s="434" t="str">
        <f t="shared" ref="U204:U245" si="244">IFERROR($I204*T204,"")</f>
        <v/>
      </c>
      <c r="V204" s="143"/>
      <c r="W204" s="434" t="str">
        <f t="shared" ref="W204:W245" si="245">IFERROR($I204*V204,"")</f>
        <v/>
      </c>
      <c r="X204" s="143"/>
      <c r="Y204" s="434" t="str">
        <f t="shared" ref="Y204:Y245" si="246">IFERROR($I204*X204,"")</f>
        <v/>
      </c>
      <c r="Z204" s="143"/>
      <c r="AA204" s="434" t="str">
        <f t="shared" ref="AA204:AA245" si="247">IFERROR($I204*Z204,"")</f>
        <v/>
      </c>
      <c r="AB204" s="143"/>
      <c r="AC204" s="434" t="str">
        <f t="shared" ref="AC204:AC245" si="248">IFERROR($I204*AB204,"")</f>
        <v/>
      </c>
      <c r="AD204" s="143"/>
      <c r="AE204" s="434" t="str">
        <f t="shared" si="214"/>
        <v/>
      </c>
      <c r="AF204" s="143"/>
      <c r="AG204" s="434" t="str">
        <f t="shared" si="215"/>
        <v/>
      </c>
      <c r="AH204" s="143"/>
      <c r="AI204" s="434" t="str">
        <f t="shared" si="216"/>
        <v/>
      </c>
      <c r="AJ204" s="143"/>
      <c r="AK204" s="434" t="str">
        <f t="shared" si="217"/>
        <v/>
      </c>
      <c r="AL204" s="143"/>
      <c r="AM204" s="434" t="str">
        <f t="shared" si="218"/>
        <v/>
      </c>
      <c r="AN204" s="143"/>
      <c r="AO204" s="434" t="str">
        <f t="shared" si="219"/>
        <v/>
      </c>
      <c r="AP204" s="143"/>
      <c r="AQ204" s="434" t="str">
        <f t="shared" si="220"/>
        <v/>
      </c>
      <c r="AR204" s="143"/>
      <c r="AS204" s="434" t="str">
        <f t="shared" si="221"/>
        <v/>
      </c>
      <c r="AT204" s="143"/>
      <c r="AU204" s="434" t="str">
        <f t="shared" si="222"/>
        <v/>
      </c>
      <c r="AV204" s="143"/>
      <c r="AW204" s="434" t="str">
        <f t="shared" si="223"/>
        <v/>
      </c>
      <c r="AX204" s="143"/>
      <c r="AY204" s="434" t="str">
        <f t="shared" si="224"/>
        <v/>
      </c>
      <c r="AZ204" s="143"/>
      <c r="BA204" s="434" t="str">
        <f t="shared" si="225"/>
        <v/>
      </c>
      <c r="BB204" s="143"/>
      <c r="BC204" s="434" t="str">
        <f t="shared" si="226"/>
        <v/>
      </c>
      <c r="BD204" s="143"/>
      <c r="BE204" s="434" t="str">
        <f t="shared" si="227"/>
        <v/>
      </c>
      <c r="BF204" s="143"/>
      <c r="BG204" s="434" t="str">
        <f t="shared" si="228"/>
        <v/>
      </c>
      <c r="BH204" s="143"/>
      <c r="BI204" s="434" t="str">
        <f t="shared" si="229"/>
        <v/>
      </c>
      <c r="BJ204" s="143"/>
      <c r="BK204" s="434" t="str">
        <f t="shared" si="230"/>
        <v/>
      </c>
      <c r="BL204" s="143"/>
      <c r="BM204" s="434" t="str">
        <f t="shared" si="231"/>
        <v/>
      </c>
      <c r="BN204" s="143"/>
      <c r="BO204" s="434" t="str">
        <f t="shared" si="232"/>
        <v/>
      </c>
      <c r="BP204" s="143"/>
      <c r="BQ204" s="434" t="str">
        <f t="shared" si="233"/>
        <v/>
      </c>
      <c r="BR204" s="144">
        <f t="shared" ref="BR204:BR245" si="249">1-BT204-J204-L204-N204-P204-R204-T204-V204-X204-Z204-AB204-AD204-AF204-AH204-AJ204-AL204-AN204-AP204-AR204-AT204-AV204-AX204-AZ204-BB204-BD204-BF204-BH204-BJ204-BL204-BN204-BP204</f>
        <v>1</v>
      </c>
      <c r="BS204" s="434" t="str">
        <f t="shared" si="234"/>
        <v/>
      </c>
      <c r="BT204" s="145"/>
      <c r="BU204" s="434" t="str">
        <f t="shared" si="235"/>
        <v/>
      </c>
      <c r="BV204" s="234">
        <f t="shared" ref="BV204:BV245" si="250">SUM(J204,L204,N204,P204,R204,T204,V204,X204,Z204,AB204,AD204,AF204,AH204,AJ204,AL204,AN204,AP204,AR204,AT204,AV204,AX204,AZ204,BB204,BD204,BF204,BH204,BJ204,BL204,BN204,BP204,BT204,BR204)</f>
        <v>1</v>
      </c>
      <c r="BW204" s="327">
        <f t="shared" ref="BW204:BW245" si="251">SUM(K204,M204,O204,Q204,S204,U204,W204,Y204,AA204,AC204,AE204,AG204,AI204,AK204,AM204,AO204,AQ204,AS204,AU204,AW204,AY204,BA204,BC204,BE204,BG204,BI204,BK204,BM204,BO204,BQ204,BU204,BS204)</f>
        <v>0</v>
      </c>
    </row>
    <row r="205" spans="1:75" hidden="1">
      <c r="A205" s="99"/>
      <c r="B205" s="100"/>
      <c r="C205" s="100"/>
      <c r="D205" s="233"/>
      <c r="E205" s="278">
        <f t="shared" si="236"/>
        <v>0</v>
      </c>
      <c r="F205" s="278" t="str">
        <f t="shared" si="237"/>
        <v/>
      </c>
      <c r="G205" s="101"/>
      <c r="H205" s="102"/>
      <c r="I205" s="103" t="str">
        <f t="shared" si="238"/>
        <v/>
      </c>
      <c r="J205" s="143"/>
      <c r="K205" s="434" t="str">
        <f t="shared" si="239"/>
        <v/>
      </c>
      <c r="L205" s="143"/>
      <c r="M205" s="434" t="str">
        <f t="shared" si="240"/>
        <v/>
      </c>
      <c r="N205" s="143"/>
      <c r="O205" s="434" t="str">
        <f t="shared" si="241"/>
        <v/>
      </c>
      <c r="P205" s="143"/>
      <c r="Q205" s="434" t="str">
        <f t="shared" si="242"/>
        <v/>
      </c>
      <c r="R205" s="143"/>
      <c r="S205" s="434" t="str">
        <f t="shared" si="243"/>
        <v/>
      </c>
      <c r="T205" s="143"/>
      <c r="U205" s="434" t="str">
        <f t="shared" si="244"/>
        <v/>
      </c>
      <c r="V205" s="143"/>
      <c r="W205" s="434" t="str">
        <f t="shared" si="245"/>
        <v/>
      </c>
      <c r="X205" s="143"/>
      <c r="Y205" s="434" t="str">
        <f t="shared" si="246"/>
        <v/>
      </c>
      <c r="Z205" s="143"/>
      <c r="AA205" s="434" t="str">
        <f t="shared" si="247"/>
        <v/>
      </c>
      <c r="AB205" s="143"/>
      <c r="AC205" s="434" t="str">
        <f t="shared" si="248"/>
        <v/>
      </c>
      <c r="AD205" s="143"/>
      <c r="AE205" s="434" t="str">
        <f t="shared" si="214"/>
        <v/>
      </c>
      <c r="AF205" s="143"/>
      <c r="AG205" s="434" t="str">
        <f t="shared" si="215"/>
        <v/>
      </c>
      <c r="AH205" s="143"/>
      <c r="AI205" s="434" t="str">
        <f t="shared" si="216"/>
        <v/>
      </c>
      <c r="AJ205" s="143"/>
      <c r="AK205" s="434" t="str">
        <f t="shared" si="217"/>
        <v/>
      </c>
      <c r="AL205" s="143"/>
      <c r="AM205" s="434" t="str">
        <f t="shared" si="218"/>
        <v/>
      </c>
      <c r="AN205" s="143"/>
      <c r="AO205" s="434" t="str">
        <f t="shared" si="219"/>
        <v/>
      </c>
      <c r="AP205" s="143"/>
      <c r="AQ205" s="434" t="str">
        <f t="shared" si="220"/>
        <v/>
      </c>
      <c r="AR205" s="143"/>
      <c r="AS205" s="434" t="str">
        <f t="shared" si="221"/>
        <v/>
      </c>
      <c r="AT205" s="143"/>
      <c r="AU205" s="434" t="str">
        <f t="shared" si="222"/>
        <v/>
      </c>
      <c r="AV205" s="143"/>
      <c r="AW205" s="434" t="str">
        <f t="shared" si="223"/>
        <v/>
      </c>
      <c r="AX205" s="143"/>
      <c r="AY205" s="434" t="str">
        <f t="shared" si="224"/>
        <v/>
      </c>
      <c r="AZ205" s="143"/>
      <c r="BA205" s="434" t="str">
        <f t="shared" si="225"/>
        <v/>
      </c>
      <c r="BB205" s="143"/>
      <c r="BC205" s="434" t="str">
        <f t="shared" si="226"/>
        <v/>
      </c>
      <c r="BD205" s="143"/>
      <c r="BE205" s="434" t="str">
        <f t="shared" si="227"/>
        <v/>
      </c>
      <c r="BF205" s="143"/>
      <c r="BG205" s="434" t="str">
        <f t="shared" si="228"/>
        <v/>
      </c>
      <c r="BH205" s="143"/>
      <c r="BI205" s="434" t="str">
        <f t="shared" si="229"/>
        <v/>
      </c>
      <c r="BJ205" s="143"/>
      <c r="BK205" s="434" t="str">
        <f t="shared" si="230"/>
        <v/>
      </c>
      <c r="BL205" s="143"/>
      <c r="BM205" s="434" t="str">
        <f t="shared" si="231"/>
        <v/>
      </c>
      <c r="BN205" s="143"/>
      <c r="BO205" s="434" t="str">
        <f t="shared" si="232"/>
        <v/>
      </c>
      <c r="BP205" s="143"/>
      <c r="BQ205" s="434" t="str">
        <f t="shared" si="233"/>
        <v/>
      </c>
      <c r="BR205" s="144">
        <f t="shared" si="249"/>
        <v>1</v>
      </c>
      <c r="BS205" s="434" t="str">
        <f t="shared" si="234"/>
        <v/>
      </c>
      <c r="BT205" s="145"/>
      <c r="BU205" s="434" t="str">
        <f t="shared" si="235"/>
        <v/>
      </c>
      <c r="BV205" s="234">
        <f t="shared" si="250"/>
        <v>1</v>
      </c>
      <c r="BW205" s="327">
        <f t="shared" si="251"/>
        <v>0</v>
      </c>
    </row>
    <row r="206" spans="1:75" hidden="1">
      <c r="A206" s="99"/>
      <c r="B206" s="100"/>
      <c r="C206" s="100"/>
      <c r="D206" s="233"/>
      <c r="E206" s="278">
        <f t="shared" si="236"/>
        <v>0</v>
      </c>
      <c r="F206" s="278" t="str">
        <f t="shared" si="237"/>
        <v/>
      </c>
      <c r="G206" s="101"/>
      <c r="H206" s="102"/>
      <c r="I206" s="103" t="str">
        <f t="shared" si="238"/>
        <v/>
      </c>
      <c r="J206" s="143"/>
      <c r="K206" s="434" t="str">
        <f t="shared" si="239"/>
        <v/>
      </c>
      <c r="L206" s="143"/>
      <c r="M206" s="434" t="str">
        <f t="shared" si="240"/>
        <v/>
      </c>
      <c r="N206" s="143"/>
      <c r="O206" s="434" t="str">
        <f t="shared" si="241"/>
        <v/>
      </c>
      <c r="P206" s="143"/>
      <c r="Q206" s="434" t="str">
        <f t="shared" si="242"/>
        <v/>
      </c>
      <c r="R206" s="143"/>
      <c r="S206" s="434" t="str">
        <f t="shared" si="243"/>
        <v/>
      </c>
      <c r="T206" s="143"/>
      <c r="U206" s="434" t="str">
        <f t="shared" si="244"/>
        <v/>
      </c>
      <c r="V206" s="143"/>
      <c r="W206" s="434" t="str">
        <f t="shared" si="245"/>
        <v/>
      </c>
      <c r="X206" s="143"/>
      <c r="Y206" s="434" t="str">
        <f t="shared" si="246"/>
        <v/>
      </c>
      <c r="Z206" s="143"/>
      <c r="AA206" s="434" t="str">
        <f t="shared" si="247"/>
        <v/>
      </c>
      <c r="AB206" s="143"/>
      <c r="AC206" s="434" t="str">
        <f t="shared" si="248"/>
        <v/>
      </c>
      <c r="AD206" s="143"/>
      <c r="AE206" s="434" t="str">
        <f t="shared" si="214"/>
        <v/>
      </c>
      <c r="AF206" s="143"/>
      <c r="AG206" s="434" t="str">
        <f t="shared" si="215"/>
        <v/>
      </c>
      <c r="AH206" s="143"/>
      <c r="AI206" s="434" t="str">
        <f t="shared" si="216"/>
        <v/>
      </c>
      <c r="AJ206" s="143"/>
      <c r="AK206" s="434" t="str">
        <f t="shared" si="217"/>
        <v/>
      </c>
      <c r="AL206" s="143"/>
      <c r="AM206" s="434" t="str">
        <f t="shared" si="218"/>
        <v/>
      </c>
      <c r="AN206" s="143"/>
      <c r="AO206" s="434" t="str">
        <f t="shared" si="219"/>
        <v/>
      </c>
      <c r="AP206" s="143"/>
      <c r="AQ206" s="434" t="str">
        <f t="shared" si="220"/>
        <v/>
      </c>
      <c r="AR206" s="143"/>
      <c r="AS206" s="434" t="str">
        <f t="shared" si="221"/>
        <v/>
      </c>
      <c r="AT206" s="143"/>
      <c r="AU206" s="434" t="str">
        <f t="shared" si="222"/>
        <v/>
      </c>
      <c r="AV206" s="143"/>
      <c r="AW206" s="434" t="str">
        <f t="shared" si="223"/>
        <v/>
      </c>
      <c r="AX206" s="143"/>
      <c r="AY206" s="434" t="str">
        <f t="shared" si="224"/>
        <v/>
      </c>
      <c r="AZ206" s="143"/>
      <c r="BA206" s="434" t="str">
        <f t="shared" si="225"/>
        <v/>
      </c>
      <c r="BB206" s="143"/>
      <c r="BC206" s="434" t="str">
        <f t="shared" si="226"/>
        <v/>
      </c>
      <c r="BD206" s="143"/>
      <c r="BE206" s="434" t="str">
        <f t="shared" si="227"/>
        <v/>
      </c>
      <c r="BF206" s="143"/>
      <c r="BG206" s="434" t="str">
        <f t="shared" si="228"/>
        <v/>
      </c>
      <c r="BH206" s="143"/>
      <c r="BI206" s="434" t="str">
        <f t="shared" si="229"/>
        <v/>
      </c>
      <c r="BJ206" s="143"/>
      <c r="BK206" s="434" t="str">
        <f t="shared" si="230"/>
        <v/>
      </c>
      <c r="BL206" s="143"/>
      <c r="BM206" s="434" t="str">
        <f t="shared" si="231"/>
        <v/>
      </c>
      <c r="BN206" s="143"/>
      <c r="BO206" s="434" t="str">
        <f t="shared" si="232"/>
        <v/>
      </c>
      <c r="BP206" s="143"/>
      <c r="BQ206" s="434" t="str">
        <f t="shared" si="233"/>
        <v/>
      </c>
      <c r="BR206" s="144">
        <f t="shared" si="249"/>
        <v>1</v>
      </c>
      <c r="BS206" s="434" t="str">
        <f t="shared" si="234"/>
        <v/>
      </c>
      <c r="BT206" s="145"/>
      <c r="BU206" s="434" t="str">
        <f t="shared" si="235"/>
        <v/>
      </c>
      <c r="BV206" s="234">
        <f t="shared" si="250"/>
        <v>1</v>
      </c>
      <c r="BW206" s="327">
        <f t="shared" si="251"/>
        <v>0</v>
      </c>
    </row>
    <row r="207" spans="1:75" hidden="1">
      <c r="A207" s="99"/>
      <c r="B207" s="100"/>
      <c r="C207" s="100"/>
      <c r="D207" s="233"/>
      <c r="E207" s="278">
        <f t="shared" si="236"/>
        <v>0</v>
      </c>
      <c r="F207" s="278" t="str">
        <f t="shared" si="237"/>
        <v/>
      </c>
      <c r="G207" s="101"/>
      <c r="H207" s="102"/>
      <c r="I207" s="103" t="str">
        <f t="shared" si="238"/>
        <v/>
      </c>
      <c r="J207" s="143"/>
      <c r="K207" s="434" t="str">
        <f t="shared" si="239"/>
        <v/>
      </c>
      <c r="L207" s="143"/>
      <c r="M207" s="434" t="str">
        <f t="shared" si="240"/>
        <v/>
      </c>
      <c r="N207" s="143"/>
      <c r="O207" s="434" t="str">
        <f t="shared" si="241"/>
        <v/>
      </c>
      <c r="P207" s="143"/>
      <c r="Q207" s="434" t="str">
        <f t="shared" si="242"/>
        <v/>
      </c>
      <c r="R207" s="143"/>
      <c r="S207" s="434" t="str">
        <f t="shared" si="243"/>
        <v/>
      </c>
      <c r="T207" s="143"/>
      <c r="U207" s="434" t="str">
        <f t="shared" si="244"/>
        <v/>
      </c>
      <c r="V207" s="143"/>
      <c r="W207" s="434" t="str">
        <f t="shared" si="245"/>
        <v/>
      </c>
      <c r="X207" s="143"/>
      <c r="Y207" s="434" t="str">
        <f t="shared" si="246"/>
        <v/>
      </c>
      <c r="Z207" s="143"/>
      <c r="AA207" s="434" t="str">
        <f t="shared" si="247"/>
        <v/>
      </c>
      <c r="AB207" s="143"/>
      <c r="AC207" s="434" t="str">
        <f t="shared" si="248"/>
        <v/>
      </c>
      <c r="AD207" s="143"/>
      <c r="AE207" s="434" t="str">
        <f t="shared" si="214"/>
        <v/>
      </c>
      <c r="AF207" s="143"/>
      <c r="AG207" s="434" t="str">
        <f t="shared" si="215"/>
        <v/>
      </c>
      <c r="AH207" s="143"/>
      <c r="AI207" s="434" t="str">
        <f t="shared" si="216"/>
        <v/>
      </c>
      <c r="AJ207" s="143"/>
      <c r="AK207" s="434" t="str">
        <f t="shared" si="217"/>
        <v/>
      </c>
      <c r="AL207" s="143"/>
      <c r="AM207" s="434" t="str">
        <f t="shared" si="218"/>
        <v/>
      </c>
      <c r="AN207" s="143"/>
      <c r="AO207" s="434" t="str">
        <f t="shared" si="219"/>
        <v/>
      </c>
      <c r="AP207" s="143"/>
      <c r="AQ207" s="434" t="str">
        <f t="shared" si="220"/>
        <v/>
      </c>
      <c r="AR207" s="143"/>
      <c r="AS207" s="434" t="str">
        <f t="shared" si="221"/>
        <v/>
      </c>
      <c r="AT207" s="143"/>
      <c r="AU207" s="434" t="str">
        <f t="shared" si="222"/>
        <v/>
      </c>
      <c r="AV207" s="143"/>
      <c r="AW207" s="434" t="str">
        <f t="shared" si="223"/>
        <v/>
      </c>
      <c r="AX207" s="143"/>
      <c r="AY207" s="434" t="str">
        <f t="shared" si="224"/>
        <v/>
      </c>
      <c r="AZ207" s="143"/>
      <c r="BA207" s="434" t="str">
        <f t="shared" si="225"/>
        <v/>
      </c>
      <c r="BB207" s="143"/>
      <c r="BC207" s="434" t="str">
        <f t="shared" si="226"/>
        <v/>
      </c>
      <c r="BD207" s="143"/>
      <c r="BE207" s="434" t="str">
        <f t="shared" si="227"/>
        <v/>
      </c>
      <c r="BF207" s="143"/>
      <c r="BG207" s="434" t="str">
        <f t="shared" si="228"/>
        <v/>
      </c>
      <c r="BH207" s="143"/>
      <c r="BI207" s="434" t="str">
        <f t="shared" si="229"/>
        <v/>
      </c>
      <c r="BJ207" s="143"/>
      <c r="BK207" s="434" t="str">
        <f t="shared" si="230"/>
        <v/>
      </c>
      <c r="BL207" s="143"/>
      <c r="BM207" s="434" t="str">
        <f t="shared" si="231"/>
        <v/>
      </c>
      <c r="BN207" s="143"/>
      <c r="BO207" s="434" t="str">
        <f t="shared" si="232"/>
        <v/>
      </c>
      <c r="BP207" s="143"/>
      <c r="BQ207" s="434" t="str">
        <f t="shared" si="233"/>
        <v/>
      </c>
      <c r="BR207" s="144">
        <f t="shared" si="249"/>
        <v>1</v>
      </c>
      <c r="BS207" s="434" t="str">
        <f t="shared" si="234"/>
        <v/>
      </c>
      <c r="BT207" s="145"/>
      <c r="BU207" s="434" t="str">
        <f t="shared" si="235"/>
        <v/>
      </c>
      <c r="BV207" s="234">
        <f t="shared" si="250"/>
        <v>1</v>
      </c>
      <c r="BW207" s="327">
        <f t="shared" si="251"/>
        <v>0</v>
      </c>
    </row>
    <row r="208" spans="1:75" hidden="1">
      <c r="A208" s="99"/>
      <c r="B208" s="100"/>
      <c r="C208" s="100"/>
      <c r="D208" s="233"/>
      <c r="E208" s="278">
        <f t="shared" si="236"/>
        <v>0</v>
      </c>
      <c r="F208" s="278" t="str">
        <f t="shared" si="237"/>
        <v/>
      </c>
      <c r="G208" s="101"/>
      <c r="H208" s="102"/>
      <c r="I208" s="103" t="str">
        <f t="shared" si="238"/>
        <v/>
      </c>
      <c r="J208" s="143"/>
      <c r="K208" s="434" t="str">
        <f t="shared" si="239"/>
        <v/>
      </c>
      <c r="L208" s="143"/>
      <c r="M208" s="434" t="str">
        <f t="shared" si="240"/>
        <v/>
      </c>
      <c r="N208" s="143"/>
      <c r="O208" s="434" t="str">
        <f t="shared" si="241"/>
        <v/>
      </c>
      <c r="P208" s="143"/>
      <c r="Q208" s="434" t="str">
        <f t="shared" si="242"/>
        <v/>
      </c>
      <c r="R208" s="143"/>
      <c r="S208" s="434" t="str">
        <f t="shared" si="243"/>
        <v/>
      </c>
      <c r="T208" s="143"/>
      <c r="U208" s="434" t="str">
        <f t="shared" si="244"/>
        <v/>
      </c>
      <c r="V208" s="143"/>
      <c r="W208" s="434" t="str">
        <f t="shared" si="245"/>
        <v/>
      </c>
      <c r="X208" s="143"/>
      <c r="Y208" s="434" t="str">
        <f t="shared" si="246"/>
        <v/>
      </c>
      <c r="Z208" s="143"/>
      <c r="AA208" s="434" t="str">
        <f t="shared" si="247"/>
        <v/>
      </c>
      <c r="AB208" s="143"/>
      <c r="AC208" s="434" t="str">
        <f t="shared" si="248"/>
        <v/>
      </c>
      <c r="AD208" s="143"/>
      <c r="AE208" s="434" t="str">
        <f t="shared" si="214"/>
        <v/>
      </c>
      <c r="AF208" s="143"/>
      <c r="AG208" s="434" t="str">
        <f t="shared" si="215"/>
        <v/>
      </c>
      <c r="AH208" s="143"/>
      <c r="AI208" s="434" t="str">
        <f t="shared" si="216"/>
        <v/>
      </c>
      <c r="AJ208" s="143"/>
      <c r="AK208" s="434" t="str">
        <f t="shared" si="217"/>
        <v/>
      </c>
      <c r="AL208" s="143"/>
      <c r="AM208" s="434" t="str">
        <f t="shared" si="218"/>
        <v/>
      </c>
      <c r="AN208" s="143"/>
      <c r="AO208" s="434" t="str">
        <f t="shared" si="219"/>
        <v/>
      </c>
      <c r="AP208" s="143"/>
      <c r="AQ208" s="434" t="str">
        <f t="shared" si="220"/>
        <v/>
      </c>
      <c r="AR208" s="143"/>
      <c r="AS208" s="434" t="str">
        <f t="shared" si="221"/>
        <v/>
      </c>
      <c r="AT208" s="143"/>
      <c r="AU208" s="434" t="str">
        <f t="shared" si="222"/>
        <v/>
      </c>
      <c r="AV208" s="143"/>
      <c r="AW208" s="434" t="str">
        <f t="shared" si="223"/>
        <v/>
      </c>
      <c r="AX208" s="143"/>
      <c r="AY208" s="434" t="str">
        <f t="shared" si="224"/>
        <v/>
      </c>
      <c r="AZ208" s="143"/>
      <c r="BA208" s="434" t="str">
        <f t="shared" si="225"/>
        <v/>
      </c>
      <c r="BB208" s="143"/>
      <c r="BC208" s="434" t="str">
        <f t="shared" si="226"/>
        <v/>
      </c>
      <c r="BD208" s="143"/>
      <c r="BE208" s="434" t="str">
        <f t="shared" si="227"/>
        <v/>
      </c>
      <c r="BF208" s="143"/>
      <c r="BG208" s="434" t="str">
        <f t="shared" si="228"/>
        <v/>
      </c>
      <c r="BH208" s="143"/>
      <c r="BI208" s="434" t="str">
        <f t="shared" si="229"/>
        <v/>
      </c>
      <c r="BJ208" s="143"/>
      <c r="BK208" s="434" t="str">
        <f t="shared" si="230"/>
        <v/>
      </c>
      <c r="BL208" s="143"/>
      <c r="BM208" s="434" t="str">
        <f t="shared" si="231"/>
        <v/>
      </c>
      <c r="BN208" s="143"/>
      <c r="BO208" s="434" t="str">
        <f t="shared" si="232"/>
        <v/>
      </c>
      <c r="BP208" s="143"/>
      <c r="BQ208" s="434" t="str">
        <f t="shared" si="233"/>
        <v/>
      </c>
      <c r="BR208" s="144">
        <f t="shared" si="249"/>
        <v>1</v>
      </c>
      <c r="BS208" s="434" t="str">
        <f t="shared" si="234"/>
        <v/>
      </c>
      <c r="BT208" s="145"/>
      <c r="BU208" s="434" t="str">
        <f t="shared" si="235"/>
        <v/>
      </c>
      <c r="BV208" s="234">
        <f t="shared" si="250"/>
        <v>1</v>
      </c>
      <c r="BW208" s="327">
        <f t="shared" si="251"/>
        <v>0</v>
      </c>
    </row>
    <row r="209" spans="1:75" hidden="1">
      <c r="A209" s="99"/>
      <c r="B209" s="100"/>
      <c r="C209" s="100"/>
      <c r="D209" s="233"/>
      <c r="E209" s="278">
        <f t="shared" si="236"/>
        <v>0</v>
      </c>
      <c r="F209" s="278" t="str">
        <f t="shared" si="237"/>
        <v/>
      </c>
      <c r="G209" s="101"/>
      <c r="H209" s="102"/>
      <c r="I209" s="103" t="str">
        <f t="shared" si="238"/>
        <v/>
      </c>
      <c r="J209" s="143"/>
      <c r="K209" s="434" t="str">
        <f t="shared" si="239"/>
        <v/>
      </c>
      <c r="L209" s="143"/>
      <c r="M209" s="434" t="str">
        <f t="shared" si="240"/>
        <v/>
      </c>
      <c r="N209" s="143"/>
      <c r="O209" s="434" t="str">
        <f t="shared" si="241"/>
        <v/>
      </c>
      <c r="P209" s="143"/>
      <c r="Q209" s="434" t="str">
        <f t="shared" si="242"/>
        <v/>
      </c>
      <c r="R209" s="143"/>
      <c r="S209" s="434" t="str">
        <f t="shared" si="243"/>
        <v/>
      </c>
      <c r="T209" s="143"/>
      <c r="U209" s="434" t="str">
        <f t="shared" si="244"/>
        <v/>
      </c>
      <c r="V209" s="143"/>
      <c r="W209" s="434" t="str">
        <f t="shared" si="245"/>
        <v/>
      </c>
      <c r="X209" s="143"/>
      <c r="Y209" s="434" t="str">
        <f t="shared" si="246"/>
        <v/>
      </c>
      <c r="Z209" s="143"/>
      <c r="AA209" s="434" t="str">
        <f t="shared" si="247"/>
        <v/>
      </c>
      <c r="AB209" s="143"/>
      <c r="AC209" s="434" t="str">
        <f t="shared" si="248"/>
        <v/>
      </c>
      <c r="AD209" s="143"/>
      <c r="AE209" s="434" t="str">
        <f t="shared" si="214"/>
        <v/>
      </c>
      <c r="AF209" s="143"/>
      <c r="AG209" s="434" t="str">
        <f t="shared" si="215"/>
        <v/>
      </c>
      <c r="AH209" s="143"/>
      <c r="AI209" s="434" t="str">
        <f t="shared" si="216"/>
        <v/>
      </c>
      <c r="AJ209" s="143"/>
      <c r="AK209" s="434" t="str">
        <f t="shared" si="217"/>
        <v/>
      </c>
      <c r="AL209" s="143"/>
      <c r="AM209" s="434" t="str">
        <f t="shared" si="218"/>
        <v/>
      </c>
      <c r="AN209" s="143"/>
      <c r="AO209" s="434" t="str">
        <f t="shared" si="219"/>
        <v/>
      </c>
      <c r="AP209" s="143"/>
      <c r="AQ209" s="434" t="str">
        <f t="shared" si="220"/>
        <v/>
      </c>
      <c r="AR209" s="143"/>
      <c r="AS209" s="434" t="str">
        <f t="shared" si="221"/>
        <v/>
      </c>
      <c r="AT209" s="143"/>
      <c r="AU209" s="434" t="str">
        <f t="shared" si="222"/>
        <v/>
      </c>
      <c r="AV209" s="143"/>
      <c r="AW209" s="434" t="str">
        <f t="shared" si="223"/>
        <v/>
      </c>
      <c r="AX209" s="143"/>
      <c r="AY209" s="434" t="str">
        <f t="shared" si="224"/>
        <v/>
      </c>
      <c r="AZ209" s="143"/>
      <c r="BA209" s="434" t="str">
        <f t="shared" si="225"/>
        <v/>
      </c>
      <c r="BB209" s="143"/>
      <c r="BC209" s="434" t="str">
        <f t="shared" si="226"/>
        <v/>
      </c>
      <c r="BD209" s="143"/>
      <c r="BE209" s="434" t="str">
        <f t="shared" si="227"/>
        <v/>
      </c>
      <c r="BF209" s="143"/>
      <c r="BG209" s="434" t="str">
        <f t="shared" si="228"/>
        <v/>
      </c>
      <c r="BH209" s="143"/>
      <c r="BI209" s="434" t="str">
        <f t="shared" si="229"/>
        <v/>
      </c>
      <c r="BJ209" s="143"/>
      <c r="BK209" s="434" t="str">
        <f t="shared" si="230"/>
        <v/>
      </c>
      <c r="BL209" s="143"/>
      <c r="BM209" s="434" t="str">
        <f t="shared" si="231"/>
        <v/>
      </c>
      <c r="BN209" s="143"/>
      <c r="BO209" s="434" t="str">
        <f t="shared" si="232"/>
        <v/>
      </c>
      <c r="BP209" s="143"/>
      <c r="BQ209" s="434" t="str">
        <f t="shared" si="233"/>
        <v/>
      </c>
      <c r="BR209" s="144">
        <f t="shared" si="249"/>
        <v>1</v>
      </c>
      <c r="BS209" s="434" t="str">
        <f t="shared" si="234"/>
        <v/>
      </c>
      <c r="BT209" s="145"/>
      <c r="BU209" s="434" t="str">
        <f t="shared" si="235"/>
        <v/>
      </c>
      <c r="BV209" s="234">
        <f t="shared" si="250"/>
        <v>1</v>
      </c>
      <c r="BW209" s="327">
        <f t="shared" si="251"/>
        <v>0</v>
      </c>
    </row>
    <row r="210" spans="1:75" hidden="1">
      <c r="A210" s="99"/>
      <c r="B210" s="100"/>
      <c r="C210" s="100"/>
      <c r="D210" s="233"/>
      <c r="E210" s="278">
        <f t="shared" si="236"/>
        <v>0</v>
      </c>
      <c r="F210" s="278" t="str">
        <f t="shared" si="237"/>
        <v/>
      </c>
      <c r="G210" s="101"/>
      <c r="H210" s="102"/>
      <c r="I210" s="103" t="str">
        <f t="shared" si="238"/>
        <v/>
      </c>
      <c r="J210" s="143"/>
      <c r="K210" s="434" t="str">
        <f t="shared" si="239"/>
        <v/>
      </c>
      <c r="L210" s="143"/>
      <c r="M210" s="434" t="str">
        <f t="shared" si="240"/>
        <v/>
      </c>
      <c r="N210" s="143"/>
      <c r="O210" s="434" t="str">
        <f t="shared" si="241"/>
        <v/>
      </c>
      <c r="P210" s="143"/>
      <c r="Q210" s="434" t="str">
        <f t="shared" si="242"/>
        <v/>
      </c>
      <c r="R210" s="143"/>
      <c r="S210" s="434" t="str">
        <f t="shared" si="243"/>
        <v/>
      </c>
      <c r="T210" s="143"/>
      <c r="U210" s="434" t="str">
        <f t="shared" si="244"/>
        <v/>
      </c>
      <c r="V210" s="143"/>
      <c r="W210" s="434" t="str">
        <f t="shared" si="245"/>
        <v/>
      </c>
      <c r="X210" s="143"/>
      <c r="Y210" s="434" t="str">
        <f t="shared" si="246"/>
        <v/>
      </c>
      <c r="Z210" s="143"/>
      <c r="AA210" s="434" t="str">
        <f t="shared" si="247"/>
        <v/>
      </c>
      <c r="AB210" s="143"/>
      <c r="AC210" s="434" t="str">
        <f t="shared" si="248"/>
        <v/>
      </c>
      <c r="AD210" s="143"/>
      <c r="AE210" s="434" t="str">
        <f t="shared" si="214"/>
        <v/>
      </c>
      <c r="AF210" s="143"/>
      <c r="AG210" s="434" t="str">
        <f t="shared" si="215"/>
        <v/>
      </c>
      <c r="AH210" s="143"/>
      <c r="AI210" s="434" t="str">
        <f t="shared" si="216"/>
        <v/>
      </c>
      <c r="AJ210" s="143"/>
      <c r="AK210" s="434" t="str">
        <f t="shared" si="217"/>
        <v/>
      </c>
      <c r="AL210" s="143"/>
      <c r="AM210" s="434" t="str">
        <f t="shared" si="218"/>
        <v/>
      </c>
      <c r="AN210" s="143"/>
      <c r="AO210" s="434" t="str">
        <f t="shared" si="219"/>
        <v/>
      </c>
      <c r="AP210" s="143"/>
      <c r="AQ210" s="434" t="str">
        <f t="shared" si="220"/>
        <v/>
      </c>
      <c r="AR210" s="143"/>
      <c r="AS210" s="434" t="str">
        <f t="shared" si="221"/>
        <v/>
      </c>
      <c r="AT210" s="143"/>
      <c r="AU210" s="434" t="str">
        <f t="shared" si="222"/>
        <v/>
      </c>
      <c r="AV210" s="143"/>
      <c r="AW210" s="434" t="str">
        <f t="shared" si="223"/>
        <v/>
      </c>
      <c r="AX210" s="143"/>
      <c r="AY210" s="434" t="str">
        <f t="shared" si="224"/>
        <v/>
      </c>
      <c r="AZ210" s="143"/>
      <c r="BA210" s="434" t="str">
        <f t="shared" si="225"/>
        <v/>
      </c>
      <c r="BB210" s="143"/>
      <c r="BC210" s="434" t="str">
        <f t="shared" si="226"/>
        <v/>
      </c>
      <c r="BD210" s="143"/>
      <c r="BE210" s="434" t="str">
        <f t="shared" si="227"/>
        <v/>
      </c>
      <c r="BF210" s="143"/>
      <c r="BG210" s="434" t="str">
        <f t="shared" si="228"/>
        <v/>
      </c>
      <c r="BH210" s="143"/>
      <c r="BI210" s="434" t="str">
        <f t="shared" si="229"/>
        <v/>
      </c>
      <c r="BJ210" s="143"/>
      <c r="BK210" s="434" t="str">
        <f t="shared" si="230"/>
        <v/>
      </c>
      <c r="BL210" s="143"/>
      <c r="BM210" s="434" t="str">
        <f t="shared" si="231"/>
        <v/>
      </c>
      <c r="BN210" s="143"/>
      <c r="BO210" s="434" t="str">
        <f t="shared" si="232"/>
        <v/>
      </c>
      <c r="BP210" s="143"/>
      <c r="BQ210" s="434" t="str">
        <f t="shared" si="233"/>
        <v/>
      </c>
      <c r="BR210" s="144">
        <f t="shared" si="249"/>
        <v>1</v>
      </c>
      <c r="BS210" s="434" t="str">
        <f t="shared" si="234"/>
        <v/>
      </c>
      <c r="BT210" s="145"/>
      <c r="BU210" s="434" t="str">
        <f t="shared" si="235"/>
        <v/>
      </c>
      <c r="BV210" s="234">
        <f t="shared" si="250"/>
        <v>1</v>
      </c>
      <c r="BW210" s="327">
        <f t="shared" si="251"/>
        <v>0</v>
      </c>
    </row>
    <row r="211" spans="1:75" hidden="1">
      <c r="A211" s="99"/>
      <c r="B211" s="100"/>
      <c r="C211" s="100"/>
      <c r="D211" s="233"/>
      <c r="E211" s="278">
        <f t="shared" si="236"/>
        <v>0</v>
      </c>
      <c r="F211" s="278" t="str">
        <f t="shared" si="237"/>
        <v/>
      </c>
      <c r="G211" s="101"/>
      <c r="H211" s="102"/>
      <c r="I211" s="103" t="str">
        <f t="shared" si="238"/>
        <v/>
      </c>
      <c r="J211" s="143"/>
      <c r="K211" s="434" t="str">
        <f t="shared" si="239"/>
        <v/>
      </c>
      <c r="L211" s="143"/>
      <c r="M211" s="434" t="str">
        <f t="shared" si="240"/>
        <v/>
      </c>
      <c r="N211" s="143"/>
      <c r="O211" s="434" t="str">
        <f t="shared" si="241"/>
        <v/>
      </c>
      <c r="P211" s="143"/>
      <c r="Q211" s="434" t="str">
        <f t="shared" si="242"/>
        <v/>
      </c>
      <c r="R211" s="143"/>
      <c r="S211" s="434" t="str">
        <f t="shared" si="243"/>
        <v/>
      </c>
      <c r="T211" s="143"/>
      <c r="U211" s="434" t="str">
        <f t="shared" si="244"/>
        <v/>
      </c>
      <c r="V211" s="143"/>
      <c r="W211" s="434" t="str">
        <f t="shared" si="245"/>
        <v/>
      </c>
      <c r="X211" s="143"/>
      <c r="Y211" s="434" t="str">
        <f t="shared" si="246"/>
        <v/>
      </c>
      <c r="Z211" s="143"/>
      <c r="AA211" s="434" t="str">
        <f t="shared" si="247"/>
        <v/>
      </c>
      <c r="AB211" s="143"/>
      <c r="AC211" s="434" t="str">
        <f t="shared" si="248"/>
        <v/>
      </c>
      <c r="AD211" s="143"/>
      <c r="AE211" s="434" t="str">
        <f t="shared" si="214"/>
        <v/>
      </c>
      <c r="AF211" s="143"/>
      <c r="AG211" s="434" t="str">
        <f t="shared" si="215"/>
        <v/>
      </c>
      <c r="AH211" s="143"/>
      <c r="AI211" s="434" t="str">
        <f t="shared" si="216"/>
        <v/>
      </c>
      <c r="AJ211" s="143"/>
      <c r="AK211" s="434" t="str">
        <f t="shared" si="217"/>
        <v/>
      </c>
      <c r="AL211" s="143"/>
      <c r="AM211" s="434" t="str">
        <f t="shared" si="218"/>
        <v/>
      </c>
      <c r="AN211" s="143"/>
      <c r="AO211" s="434" t="str">
        <f t="shared" si="219"/>
        <v/>
      </c>
      <c r="AP211" s="143"/>
      <c r="AQ211" s="434" t="str">
        <f t="shared" si="220"/>
        <v/>
      </c>
      <c r="AR211" s="143"/>
      <c r="AS211" s="434" t="str">
        <f t="shared" si="221"/>
        <v/>
      </c>
      <c r="AT211" s="143"/>
      <c r="AU211" s="434" t="str">
        <f t="shared" si="222"/>
        <v/>
      </c>
      <c r="AV211" s="143"/>
      <c r="AW211" s="434" t="str">
        <f t="shared" si="223"/>
        <v/>
      </c>
      <c r="AX211" s="143"/>
      <c r="AY211" s="434" t="str">
        <f t="shared" si="224"/>
        <v/>
      </c>
      <c r="AZ211" s="143"/>
      <c r="BA211" s="434" t="str">
        <f t="shared" si="225"/>
        <v/>
      </c>
      <c r="BB211" s="143"/>
      <c r="BC211" s="434" t="str">
        <f t="shared" si="226"/>
        <v/>
      </c>
      <c r="BD211" s="143"/>
      <c r="BE211" s="434" t="str">
        <f t="shared" si="227"/>
        <v/>
      </c>
      <c r="BF211" s="143"/>
      <c r="BG211" s="434" t="str">
        <f t="shared" si="228"/>
        <v/>
      </c>
      <c r="BH211" s="143"/>
      <c r="BI211" s="434" t="str">
        <f t="shared" si="229"/>
        <v/>
      </c>
      <c r="BJ211" s="143"/>
      <c r="BK211" s="434" t="str">
        <f t="shared" si="230"/>
        <v/>
      </c>
      <c r="BL211" s="143"/>
      <c r="BM211" s="434" t="str">
        <f t="shared" si="231"/>
        <v/>
      </c>
      <c r="BN211" s="143"/>
      <c r="BO211" s="434" t="str">
        <f t="shared" si="232"/>
        <v/>
      </c>
      <c r="BP211" s="143"/>
      <c r="BQ211" s="434" t="str">
        <f t="shared" si="233"/>
        <v/>
      </c>
      <c r="BR211" s="144">
        <f t="shared" si="249"/>
        <v>1</v>
      </c>
      <c r="BS211" s="434" t="str">
        <f t="shared" si="234"/>
        <v/>
      </c>
      <c r="BT211" s="145"/>
      <c r="BU211" s="434" t="str">
        <f t="shared" si="235"/>
        <v/>
      </c>
      <c r="BV211" s="234">
        <f t="shared" si="250"/>
        <v>1</v>
      </c>
      <c r="BW211" s="327">
        <f t="shared" si="251"/>
        <v>0</v>
      </c>
    </row>
    <row r="212" spans="1:75" hidden="1">
      <c r="A212" s="99"/>
      <c r="B212" s="100"/>
      <c r="C212" s="100"/>
      <c r="D212" s="233"/>
      <c r="E212" s="278">
        <f t="shared" si="236"/>
        <v>0</v>
      </c>
      <c r="F212" s="278" t="str">
        <f t="shared" si="237"/>
        <v/>
      </c>
      <c r="G212" s="101"/>
      <c r="H212" s="102"/>
      <c r="I212" s="103" t="str">
        <f t="shared" si="238"/>
        <v/>
      </c>
      <c r="J212" s="143"/>
      <c r="K212" s="434" t="str">
        <f t="shared" si="239"/>
        <v/>
      </c>
      <c r="L212" s="143"/>
      <c r="M212" s="434" t="str">
        <f t="shared" si="240"/>
        <v/>
      </c>
      <c r="N212" s="143"/>
      <c r="O212" s="434" t="str">
        <f t="shared" si="241"/>
        <v/>
      </c>
      <c r="P212" s="143"/>
      <c r="Q212" s="434" t="str">
        <f t="shared" si="242"/>
        <v/>
      </c>
      <c r="R212" s="143"/>
      <c r="S212" s="434" t="str">
        <f t="shared" si="243"/>
        <v/>
      </c>
      <c r="T212" s="143"/>
      <c r="U212" s="434" t="str">
        <f t="shared" si="244"/>
        <v/>
      </c>
      <c r="V212" s="143"/>
      <c r="W212" s="434" t="str">
        <f t="shared" si="245"/>
        <v/>
      </c>
      <c r="X212" s="143"/>
      <c r="Y212" s="434" t="str">
        <f t="shared" si="246"/>
        <v/>
      </c>
      <c r="Z212" s="143"/>
      <c r="AA212" s="434" t="str">
        <f t="shared" si="247"/>
        <v/>
      </c>
      <c r="AB212" s="143"/>
      <c r="AC212" s="434" t="str">
        <f t="shared" si="248"/>
        <v/>
      </c>
      <c r="AD212" s="143"/>
      <c r="AE212" s="434" t="str">
        <f t="shared" si="214"/>
        <v/>
      </c>
      <c r="AF212" s="143"/>
      <c r="AG212" s="434" t="str">
        <f t="shared" si="215"/>
        <v/>
      </c>
      <c r="AH212" s="143"/>
      <c r="AI212" s="434" t="str">
        <f t="shared" si="216"/>
        <v/>
      </c>
      <c r="AJ212" s="143"/>
      <c r="AK212" s="434" t="str">
        <f t="shared" si="217"/>
        <v/>
      </c>
      <c r="AL212" s="143"/>
      <c r="AM212" s="434" t="str">
        <f t="shared" si="218"/>
        <v/>
      </c>
      <c r="AN212" s="143"/>
      <c r="AO212" s="434" t="str">
        <f t="shared" si="219"/>
        <v/>
      </c>
      <c r="AP212" s="143"/>
      <c r="AQ212" s="434" t="str">
        <f t="shared" si="220"/>
        <v/>
      </c>
      <c r="AR212" s="143"/>
      <c r="AS212" s="434" t="str">
        <f t="shared" si="221"/>
        <v/>
      </c>
      <c r="AT212" s="143"/>
      <c r="AU212" s="434" t="str">
        <f t="shared" si="222"/>
        <v/>
      </c>
      <c r="AV212" s="143"/>
      <c r="AW212" s="434" t="str">
        <f t="shared" si="223"/>
        <v/>
      </c>
      <c r="AX212" s="143"/>
      <c r="AY212" s="434" t="str">
        <f t="shared" si="224"/>
        <v/>
      </c>
      <c r="AZ212" s="143"/>
      <c r="BA212" s="434" t="str">
        <f t="shared" si="225"/>
        <v/>
      </c>
      <c r="BB212" s="143"/>
      <c r="BC212" s="434" t="str">
        <f t="shared" si="226"/>
        <v/>
      </c>
      <c r="BD212" s="143"/>
      <c r="BE212" s="434" t="str">
        <f t="shared" si="227"/>
        <v/>
      </c>
      <c r="BF212" s="143"/>
      <c r="BG212" s="434" t="str">
        <f t="shared" si="228"/>
        <v/>
      </c>
      <c r="BH212" s="143"/>
      <c r="BI212" s="434" t="str">
        <f t="shared" si="229"/>
        <v/>
      </c>
      <c r="BJ212" s="143"/>
      <c r="BK212" s="434" t="str">
        <f t="shared" si="230"/>
        <v/>
      </c>
      <c r="BL212" s="143"/>
      <c r="BM212" s="434" t="str">
        <f t="shared" si="231"/>
        <v/>
      </c>
      <c r="BN212" s="143"/>
      <c r="BO212" s="434" t="str">
        <f t="shared" si="232"/>
        <v/>
      </c>
      <c r="BP212" s="143"/>
      <c r="BQ212" s="434" t="str">
        <f t="shared" si="233"/>
        <v/>
      </c>
      <c r="BR212" s="144">
        <f t="shared" si="249"/>
        <v>1</v>
      </c>
      <c r="BS212" s="434" t="str">
        <f t="shared" si="234"/>
        <v/>
      </c>
      <c r="BT212" s="145"/>
      <c r="BU212" s="434" t="str">
        <f t="shared" si="235"/>
        <v/>
      </c>
      <c r="BV212" s="234">
        <f t="shared" si="250"/>
        <v>1</v>
      </c>
      <c r="BW212" s="327">
        <f t="shared" si="251"/>
        <v>0</v>
      </c>
    </row>
    <row r="213" spans="1:75" hidden="1">
      <c r="A213" s="99"/>
      <c r="B213" s="100"/>
      <c r="C213" s="100"/>
      <c r="D213" s="233"/>
      <c r="E213" s="278">
        <f t="shared" si="236"/>
        <v>0</v>
      </c>
      <c r="F213" s="278" t="str">
        <f t="shared" si="237"/>
        <v/>
      </c>
      <c r="G213" s="101"/>
      <c r="H213" s="102"/>
      <c r="I213" s="103" t="str">
        <f t="shared" si="238"/>
        <v/>
      </c>
      <c r="J213" s="143"/>
      <c r="K213" s="434" t="str">
        <f t="shared" si="239"/>
        <v/>
      </c>
      <c r="L213" s="143"/>
      <c r="M213" s="434" t="str">
        <f t="shared" si="240"/>
        <v/>
      </c>
      <c r="N213" s="143"/>
      <c r="O213" s="434" t="str">
        <f t="shared" si="241"/>
        <v/>
      </c>
      <c r="P213" s="143"/>
      <c r="Q213" s="434" t="str">
        <f t="shared" si="242"/>
        <v/>
      </c>
      <c r="R213" s="143"/>
      <c r="S213" s="434" t="str">
        <f t="shared" si="243"/>
        <v/>
      </c>
      <c r="T213" s="143"/>
      <c r="U213" s="434" t="str">
        <f t="shared" si="244"/>
        <v/>
      </c>
      <c r="V213" s="143"/>
      <c r="W213" s="434" t="str">
        <f t="shared" si="245"/>
        <v/>
      </c>
      <c r="X213" s="143"/>
      <c r="Y213" s="434" t="str">
        <f t="shared" si="246"/>
        <v/>
      </c>
      <c r="Z213" s="143"/>
      <c r="AA213" s="434" t="str">
        <f t="shared" si="247"/>
        <v/>
      </c>
      <c r="AB213" s="143"/>
      <c r="AC213" s="434" t="str">
        <f t="shared" si="248"/>
        <v/>
      </c>
      <c r="AD213" s="143"/>
      <c r="AE213" s="434" t="str">
        <f t="shared" si="214"/>
        <v/>
      </c>
      <c r="AF213" s="143"/>
      <c r="AG213" s="434" t="str">
        <f t="shared" si="215"/>
        <v/>
      </c>
      <c r="AH213" s="143"/>
      <c r="AI213" s="434" t="str">
        <f t="shared" si="216"/>
        <v/>
      </c>
      <c r="AJ213" s="143"/>
      <c r="AK213" s="434" t="str">
        <f t="shared" si="217"/>
        <v/>
      </c>
      <c r="AL213" s="143"/>
      <c r="AM213" s="434" t="str">
        <f t="shared" si="218"/>
        <v/>
      </c>
      <c r="AN213" s="143"/>
      <c r="AO213" s="434" t="str">
        <f t="shared" si="219"/>
        <v/>
      </c>
      <c r="AP213" s="143"/>
      <c r="AQ213" s="434" t="str">
        <f t="shared" si="220"/>
        <v/>
      </c>
      <c r="AR213" s="143"/>
      <c r="AS213" s="434" t="str">
        <f t="shared" si="221"/>
        <v/>
      </c>
      <c r="AT213" s="143"/>
      <c r="AU213" s="434" t="str">
        <f t="shared" si="222"/>
        <v/>
      </c>
      <c r="AV213" s="143"/>
      <c r="AW213" s="434" t="str">
        <f t="shared" si="223"/>
        <v/>
      </c>
      <c r="AX213" s="143"/>
      <c r="AY213" s="434" t="str">
        <f t="shared" si="224"/>
        <v/>
      </c>
      <c r="AZ213" s="143"/>
      <c r="BA213" s="434" t="str">
        <f t="shared" si="225"/>
        <v/>
      </c>
      <c r="BB213" s="143"/>
      <c r="BC213" s="434" t="str">
        <f t="shared" si="226"/>
        <v/>
      </c>
      <c r="BD213" s="143"/>
      <c r="BE213" s="434" t="str">
        <f t="shared" si="227"/>
        <v/>
      </c>
      <c r="BF213" s="143"/>
      <c r="BG213" s="434" t="str">
        <f t="shared" si="228"/>
        <v/>
      </c>
      <c r="BH213" s="143"/>
      <c r="BI213" s="434" t="str">
        <f t="shared" si="229"/>
        <v/>
      </c>
      <c r="BJ213" s="143"/>
      <c r="BK213" s="434" t="str">
        <f t="shared" si="230"/>
        <v/>
      </c>
      <c r="BL213" s="143"/>
      <c r="BM213" s="434" t="str">
        <f t="shared" si="231"/>
        <v/>
      </c>
      <c r="BN213" s="143"/>
      <c r="BO213" s="434" t="str">
        <f t="shared" si="232"/>
        <v/>
      </c>
      <c r="BP213" s="143"/>
      <c r="BQ213" s="434" t="str">
        <f t="shared" si="233"/>
        <v/>
      </c>
      <c r="BR213" s="144">
        <f t="shared" si="249"/>
        <v>1</v>
      </c>
      <c r="BS213" s="434" t="str">
        <f t="shared" si="234"/>
        <v/>
      </c>
      <c r="BT213" s="145"/>
      <c r="BU213" s="434" t="str">
        <f t="shared" si="235"/>
        <v/>
      </c>
      <c r="BV213" s="234">
        <f t="shared" si="250"/>
        <v>1</v>
      </c>
      <c r="BW213" s="327">
        <f t="shared" si="251"/>
        <v>0</v>
      </c>
    </row>
    <row r="214" spans="1:75" hidden="1">
      <c r="A214" s="99"/>
      <c r="B214" s="100"/>
      <c r="C214" s="100"/>
      <c r="D214" s="233"/>
      <c r="E214" s="278">
        <f t="shared" si="236"/>
        <v>0</v>
      </c>
      <c r="F214" s="278" t="str">
        <f t="shared" si="237"/>
        <v/>
      </c>
      <c r="G214" s="101"/>
      <c r="H214" s="102"/>
      <c r="I214" s="103" t="str">
        <f t="shared" si="238"/>
        <v/>
      </c>
      <c r="J214" s="143"/>
      <c r="K214" s="434" t="str">
        <f t="shared" si="239"/>
        <v/>
      </c>
      <c r="L214" s="143"/>
      <c r="M214" s="434" t="str">
        <f t="shared" si="240"/>
        <v/>
      </c>
      <c r="N214" s="143"/>
      <c r="O214" s="434" t="str">
        <f t="shared" si="241"/>
        <v/>
      </c>
      <c r="P214" s="143"/>
      <c r="Q214" s="434" t="str">
        <f t="shared" si="242"/>
        <v/>
      </c>
      <c r="R214" s="143"/>
      <c r="S214" s="434" t="str">
        <f t="shared" si="243"/>
        <v/>
      </c>
      <c r="T214" s="143"/>
      <c r="U214" s="434" t="str">
        <f t="shared" si="244"/>
        <v/>
      </c>
      <c r="V214" s="143"/>
      <c r="W214" s="434" t="str">
        <f t="shared" si="245"/>
        <v/>
      </c>
      <c r="X214" s="143"/>
      <c r="Y214" s="434" t="str">
        <f t="shared" si="246"/>
        <v/>
      </c>
      <c r="Z214" s="143"/>
      <c r="AA214" s="434" t="str">
        <f t="shared" si="247"/>
        <v/>
      </c>
      <c r="AB214" s="143"/>
      <c r="AC214" s="434" t="str">
        <f t="shared" si="248"/>
        <v/>
      </c>
      <c r="AD214" s="143"/>
      <c r="AE214" s="434" t="str">
        <f t="shared" si="214"/>
        <v/>
      </c>
      <c r="AF214" s="143"/>
      <c r="AG214" s="434" t="str">
        <f t="shared" si="215"/>
        <v/>
      </c>
      <c r="AH214" s="143"/>
      <c r="AI214" s="434" t="str">
        <f t="shared" si="216"/>
        <v/>
      </c>
      <c r="AJ214" s="143"/>
      <c r="AK214" s="434" t="str">
        <f t="shared" si="217"/>
        <v/>
      </c>
      <c r="AL214" s="143"/>
      <c r="AM214" s="434" t="str">
        <f t="shared" si="218"/>
        <v/>
      </c>
      <c r="AN214" s="143"/>
      <c r="AO214" s="434" t="str">
        <f t="shared" si="219"/>
        <v/>
      </c>
      <c r="AP214" s="143"/>
      <c r="AQ214" s="434" t="str">
        <f t="shared" si="220"/>
        <v/>
      </c>
      <c r="AR214" s="143"/>
      <c r="AS214" s="434" t="str">
        <f t="shared" si="221"/>
        <v/>
      </c>
      <c r="AT214" s="143"/>
      <c r="AU214" s="434" t="str">
        <f t="shared" si="222"/>
        <v/>
      </c>
      <c r="AV214" s="143"/>
      <c r="AW214" s="434" t="str">
        <f t="shared" si="223"/>
        <v/>
      </c>
      <c r="AX214" s="143"/>
      <c r="AY214" s="434" t="str">
        <f t="shared" si="224"/>
        <v/>
      </c>
      <c r="AZ214" s="143"/>
      <c r="BA214" s="434" t="str">
        <f t="shared" si="225"/>
        <v/>
      </c>
      <c r="BB214" s="143"/>
      <c r="BC214" s="434" t="str">
        <f t="shared" si="226"/>
        <v/>
      </c>
      <c r="BD214" s="143"/>
      <c r="BE214" s="434" t="str">
        <f t="shared" si="227"/>
        <v/>
      </c>
      <c r="BF214" s="143"/>
      <c r="BG214" s="434" t="str">
        <f t="shared" si="228"/>
        <v/>
      </c>
      <c r="BH214" s="143"/>
      <c r="BI214" s="434" t="str">
        <f t="shared" si="229"/>
        <v/>
      </c>
      <c r="BJ214" s="143"/>
      <c r="BK214" s="434" t="str">
        <f t="shared" si="230"/>
        <v/>
      </c>
      <c r="BL214" s="143"/>
      <c r="BM214" s="434" t="str">
        <f t="shared" si="231"/>
        <v/>
      </c>
      <c r="BN214" s="143"/>
      <c r="BO214" s="434" t="str">
        <f t="shared" si="232"/>
        <v/>
      </c>
      <c r="BP214" s="143"/>
      <c r="BQ214" s="434" t="str">
        <f t="shared" si="233"/>
        <v/>
      </c>
      <c r="BR214" s="144">
        <f t="shared" si="249"/>
        <v>1</v>
      </c>
      <c r="BS214" s="434" t="str">
        <f t="shared" si="234"/>
        <v/>
      </c>
      <c r="BT214" s="145"/>
      <c r="BU214" s="434" t="str">
        <f t="shared" si="235"/>
        <v/>
      </c>
      <c r="BV214" s="234">
        <f t="shared" si="250"/>
        <v>1</v>
      </c>
      <c r="BW214" s="327">
        <f t="shared" si="251"/>
        <v>0</v>
      </c>
    </row>
    <row r="215" spans="1:75" hidden="1">
      <c r="A215" s="99"/>
      <c r="B215" s="100"/>
      <c r="C215" s="100"/>
      <c r="D215" s="233"/>
      <c r="E215" s="278">
        <f t="shared" si="236"/>
        <v>0</v>
      </c>
      <c r="F215" s="278" t="str">
        <f t="shared" si="237"/>
        <v/>
      </c>
      <c r="G215" s="101"/>
      <c r="H215" s="102"/>
      <c r="I215" s="103" t="str">
        <f t="shared" si="238"/>
        <v/>
      </c>
      <c r="J215" s="143"/>
      <c r="K215" s="434" t="str">
        <f t="shared" si="239"/>
        <v/>
      </c>
      <c r="L215" s="143"/>
      <c r="M215" s="434" t="str">
        <f t="shared" si="240"/>
        <v/>
      </c>
      <c r="N215" s="143"/>
      <c r="O215" s="434" t="str">
        <f t="shared" si="241"/>
        <v/>
      </c>
      <c r="P215" s="143"/>
      <c r="Q215" s="434" t="str">
        <f t="shared" si="242"/>
        <v/>
      </c>
      <c r="R215" s="143"/>
      <c r="S215" s="434" t="str">
        <f t="shared" si="243"/>
        <v/>
      </c>
      <c r="T215" s="143"/>
      <c r="U215" s="434" t="str">
        <f t="shared" si="244"/>
        <v/>
      </c>
      <c r="V215" s="143"/>
      <c r="W215" s="434" t="str">
        <f t="shared" si="245"/>
        <v/>
      </c>
      <c r="X215" s="143"/>
      <c r="Y215" s="434" t="str">
        <f t="shared" si="246"/>
        <v/>
      </c>
      <c r="Z215" s="143"/>
      <c r="AA215" s="434" t="str">
        <f t="shared" si="247"/>
        <v/>
      </c>
      <c r="AB215" s="143"/>
      <c r="AC215" s="434" t="str">
        <f t="shared" si="248"/>
        <v/>
      </c>
      <c r="AD215" s="143"/>
      <c r="AE215" s="434" t="str">
        <f t="shared" si="214"/>
        <v/>
      </c>
      <c r="AF215" s="143"/>
      <c r="AG215" s="434" t="str">
        <f t="shared" si="215"/>
        <v/>
      </c>
      <c r="AH215" s="143"/>
      <c r="AI215" s="434" t="str">
        <f t="shared" si="216"/>
        <v/>
      </c>
      <c r="AJ215" s="143"/>
      <c r="AK215" s="434" t="str">
        <f t="shared" si="217"/>
        <v/>
      </c>
      <c r="AL215" s="143"/>
      <c r="AM215" s="434" t="str">
        <f t="shared" si="218"/>
        <v/>
      </c>
      <c r="AN215" s="143"/>
      <c r="AO215" s="434" t="str">
        <f t="shared" si="219"/>
        <v/>
      </c>
      <c r="AP215" s="143"/>
      <c r="AQ215" s="434" t="str">
        <f t="shared" si="220"/>
        <v/>
      </c>
      <c r="AR215" s="143"/>
      <c r="AS215" s="434" t="str">
        <f t="shared" si="221"/>
        <v/>
      </c>
      <c r="AT215" s="143"/>
      <c r="AU215" s="434" t="str">
        <f t="shared" si="222"/>
        <v/>
      </c>
      <c r="AV215" s="143"/>
      <c r="AW215" s="434" t="str">
        <f t="shared" si="223"/>
        <v/>
      </c>
      <c r="AX215" s="143"/>
      <c r="AY215" s="434" t="str">
        <f t="shared" si="224"/>
        <v/>
      </c>
      <c r="AZ215" s="143"/>
      <c r="BA215" s="434" t="str">
        <f t="shared" si="225"/>
        <v/>
      </c>
      <c r="BB215" s="143"/>
      <c r="BC215" s="434" t="str">
        <f t="shared" si="226"/>
        <v/>
      </c>
      <c r="BD215" s="143"/>
      <c r="BE215" s="434" t="str">
        <f t="shared" si="227"/>
        <v/>
      </c>
      <c r="BF215" s="143"/>
      <c r="BG215" s="434" t="str">
        <f t="shared" si="228"/>
        <v/>
      </c>
      <c r="BH215" s="143"/>
      <c r="BI215" s="434" t="str">
        <f t="shared" si="229"/>
        <v/>
      </c>
      <c r="BJ215" s="143"/>
      <c r="BK215" s="434" t="str">
        <f t="shared" si="230"/>
        <v/>
      </c>
      <c r="BL215" s="143"/>
      <c r="BM215" s="434" t="str">
        <f t="shared" si="231"/>
        <v/>
      </c>
      <c r="BN215" s="143"/>
      <c r="BO215" s="434" t="str">
        <f t="shared" si="232"/>
        <v/>
      </c>
      <c r="BP215" s="143"/>
      <c r="BQ215" s="434" t="str">
        <f t="shared" si="233"/>
        <v/>
      </c>
      <c r="BR215" s="144">
        <f t="shared" si="249"/>
        <v>1</v>
      </c>
      <c r="BS215" s="434" t="str">
        <f t="shared" si="234"/>
        <v/>
      </c>
      <c r="BT215" s="145"/>
      <c r="BU215" s="434" t="str">
        <f t="shared" si="235"/>
        <v/>
      </c>
      <c r="BV215" s="234">
        <f t="shared" si="250"/>
        <v>1</v>
      </c>
      <c r="BW215" s="327">
        <f t="shared" si="251"/>
        <v>0</v>
      </c>
    </row>
    <row r="216" spans="1:75" hidden="1">
      <c r="A216" s="99"/>
      <c r="B216" s="100"/>
      <c r="C216" s="100"/>
      <c r="D216" s="233"/>
      <c r="E216" s="278">
        <f t="shared" si="236"/>
        <v>0</v>
      </c>
      <c r="F216" s="278" t="str">
        <f t="shared" si="237"/>
        <v/>
      </c>
      <c r="G216" s="101"/>
      <c r="H216" s="102"/>
      <c r="I216" s="103" t="str">
        <f t="shared" si="238"/>
        <v/>
      </c>
      <c r="J216" s="143"/>
      <c r="K216" s="434" t="str">
        <f t="shared" si="239"/>
        <v/>
      </c>
      <c r="L216" s="143"/>
      <c r="M216" s="434" t="str">
        <f t="shared" si="240"/>
        <v/>
      </c>
      <c r="N216" s="143"/>
      <c r="O216" s="434" t="str">
        <f t="shared" si="241"/>
        <v/>
      </c>
      <c r="P216" s="143"/>
      <c r="Q216" s="434" t="str">
        <f t="shared" si="242"/>
        <v/>
      </c>
      <c r="R216" s="143"/>
      <c r="S216" s="434" t="str">
        <f t="shared" si="243"/>
        <v/>
      </c>
      <c r="T216" s="143"/>
      <c r="U216" s="434" t="str">
        <f t="shared" si="244"/>
        <v/>
      </c>
      <c r="V216" s="143"/>
      <c r="W216" s="434" t="str">
        <f t="shared" si="245"/>
        <v/>
      </c>
      <c r="X216" s="143"/>
      <c r="Y216" s="434" t="str">
        <f t="shared" si="246"/>
        <v/>
      </c>
      <c r="Z216" s="143"/>
      <c r="AA216" s="434" t="str">
        <f t="shared" si="247"/>
        <v/>
      </c>
      <c r="AB216" s="143"/>
      <c r="AC216" s="434" t="str">
        <f t="shared" si="248"/>
        <v/>
      </c>
      <c r="AD216" s="143"/>
      <c r="AE216" s="434" t="str">
        <f t="shared" si="214"/>
        <v/>
      </c>
      <c r="AF216" s="143"/>
      <c r="AG216" s="434" t="str">
        <f t="shared" si="215"/>
        <v/>
      </c>
      <c r="AH216" s="143"/>
      <c r="AI216" s="434" t="str">
        <f t="shared" si="216"/>
        <v/>
      </c>
      <c r="AJ216" s="143"/>
      <c r="AK216" s="434" t="str">
        <f t="shared" si="217"/>
        <v/>
      </c>
      <c r="AL216" s="143"/>
      <c r="AM216" s="434" t="str">
        <f t="shared" si="218"/>
        <v/>
      </c>
      <c r="AN216" s="143"/>
      <c r="AO216" s="434" t="str">
        <f t="shared" si="219"/>
        <v/>
      </c>
      <c r="AP216" s="143"/>
      <c r="AQ216" s="434" t="str">
        <f t="shared" si="220"/>
        <v/>
      </c>
      <c r="AR216" s="143"/>
      <c r="AS216" s="434" t="str">
        <f t="shared" si="221"/>
        <v/>
      </c>
      <c r="AT216" s="143"/>
      <c r="AU216" s="434" t="str">
        <f t="shared" si="222"/>
        <v/>
      </c>
      <c r="AV216" s="143"/>
      <c r="AW216" s="434" t="str">
        <f t="shared" si="223"/>
        <v/>
      </c>
      <c r="AX216" s="143"/>
      <c r="AY216" s="434" t="str">
        <f t="shared" si="224"/>
        <v/>
      </c>
      <c r="AZ216" s="143"/>
      <c r="BA216" s="434" t="str">
        <f t="shared" si="225"/>
        <v/>
      </c>
      <c r="BB216" s="143"/>
      <c r="BC216" s="434" t="str">
        <f t="shared" si="226"/>
        <v/>
      </c>
      <c r="BD216" s="143"/>
      <c r="BE216" s="434" t="str">
        <f t="shared" si="227"/>
        <v/>
      </c>
      <c r="BF216" s="143"/>
      <c r="BG216" s="434" t="str">
        <f t="shared" si="228"/>
        <v/>
      </c>
      <c r="BH216" s="143"/>
      <c r="BI216" s="434" t="str">
        <f t="shared" si="229"/>
        <v/>
      </c>
      <c r="BJ216" s="143"/>
      <c r="BK216" s="434" t="str">
        <f t="shared" si="230"/>
        <v/>
      </c>
      <c r="BL216" s="143"/>
      <c r="BM216" s="434" t="str">
        <f t="shared" si="231"/>
        <v/>
      </c>
      <c r="BN216" s="143"/>
      <c r="BO216" s="434" t="str">
        <f t="shared" si="232"/>
        <v/>
      </c>
      <c r="BP216" s="143"/>
      <c r="BQ216" s="434" t="str">
        <f t="shared" si="233"/>
        <v/>
      </c>
      <c r="BR216" s="144">
        <f t="shared" si="249"/>
        <v>1</v>
      </c>
      <c r="BS216" s="434" t="str">
        <f t="shared" si="234"/>
        <v/>
      </c>
      <c r="BT216" s="145"/>
      <c r="BU216" s="434" t="str">
        <f t="shared" si="235"/>
        <v/>
      </c>
      <c r="BV216" s="234">
        <f t="shared" si="250"/>
        <v>1</v>
      </c>
      <c r="BW216" s="327">
        <f t="shared" si="251"/>
        <v>0</v>
      </c>
    </row>
    <row r="217" spans="1:75" hidden="1">
      <c r="A217" s="99"/>
      <c r="B217" s="100"/>
      <c r="C217" s="100"/>
      <c r="D217" s="233"/>
      <c r="E217" s="278">
        <f t="shared" si="236"/>
        <v>0</v>
      </c>
      <c r="F217" s="278" t="str">
        <f t="shared" si="237"/>
        <v/>
      </c>
      <c r="G217" s="101"/>
      <c r="H217" s="102"/>
      <c r="I217" s="103" t="str">
        <f t="shared" si="238"/>
        <v/>
      </c>
      <c r="J217" s="143"/>
      <c r="K217" s="434" t="str">
        <f t="shared" si="239"/>
        <v/>
      </c>
      <c r="L217" s="143"/>
      <c r="M217" s="434" t="str">
        <f t="shared" si="240"/>
        <v/>
      </c>
      <c r="N217" s="143"/>
      <c r="O217" s="434" t="str">
        <f t="shared" si="241"/>
        <v/>
      </c>
      <c r="P217" s="143"/>
      <c r="Q217" s="434" t="str">
        <f t="shared" si="242"/>
        <v/>
      </c>
      <c r="R217" s="143"/>
      <c r="S217" s="434" t="str">
        <f t="shared" si="243"/>
        <v/>
      </c>
      <c r="T217" s="143"/>
      <c r="U217" s="434" t="str">
        <f t="shared" si="244"/>
        <v/>
      </c>
      <c r="V217" s="143"/>
      <c r="W217" s="434" t="str">
        <f t="shared" si="245"/>
        <v/>
      </c>
      <c r="X217" s="143"/>
      <c r="Y217" s="434" t="str">
        <f t="shared" si="246"/>
        <v/>
      </c>
      <c r="Z217" s="143"/>
      <c r="AA217" s="434" t="str">
        <f t="shared" si="247"/>
        <v/>
      </c>
      <c r="AB217" s="143"/>
      <c r="AC217" s="434" t="str">
        <f t="shared" si="248"/>
        <v/>
      </c>
      <c r="AD217" s="143"/>
      <c r="AE217" s="434" t="str">
        <f t="shared" si="214"/>
        <v/>
      </c>
      <c r="AF217" s="143"/>
      <c r="AG217" s="434" t="str">
        <f t="shared" si="215"/>
        <v/>
      </c>
      <c r="AH217" s="143"/>
      <c r="AI217" s="434" t="str">
        <f t="shared" si="216"/>
        <v/>
      </c>
      <c r="AJ217" s="143"/>
      <c r="AK217" s="434" t="str">
        <f t="shared" si="217"/>
        <v/>
      </c>
      <c r="AL217" s="143"/>
      <c r="AM217" s="434" t="str">
        <f t="shared" si="218"/>
        <v/>
      </c>
      <c r="AN217" s="143"/>
      <c r="AO217" s="434" t="str">
        <f t="shared" si="219"/>
        <v/>
      </c>
      <c r="AP217" s="143"/>
      <c r="AQ217" s="434" t="str">
        <f t="shared" si="220"/>
        <v/>
      </c>
      <c r="AR217" s="143"/>
      <c r="AS217" s="434" t="str">
        <f t="shared" si="221"/>
        <v/>
      </c>
      <c r="AT217" s="143"/>
      <c r="AU217" s="434" t="str">
        <f t="shared" si="222"/>
        <v/>
      </c>
      <c r="AV217" s="143"/>
      <c r="AW217" s="434" t="str">
        <f t="shared" si="223"/>
        <v/>
      </c>
      <c r="AX217" s="143"/>
      <c r="AY217" s="434" t="str">
        <f t="shared" si="224"/>
        <v/>
      </c>
      <c r="AZ217" s="143"/>
      <c r="BA217" s="434" t="str">
        <f t="shared" si="225"/>
        <v/>
      </c>
      <c r="BB217" s="143"/>
      <c r="BC217" s="434" t="str">
        <f t="shared" si="226"/>
        <v/>
      </c>
      <c r="BD217" s="143"/>
      <c r="BE217" s="434" t="str">
        <f t="shared" si="227"/>
        <v/>
      </c>
      <c r="BF217" s="143"/>
      <c r="BG217" s="434" t="str">
        <f t="shared" si="228"/>
        <v/>
      </c>
      <c r="BH217" s="143"/>
      <c r="BI217" s="434" t="str">
        <f t="shared" si="229"/>
        <v/>
      </c>
      <c r="BJ217" s="143"/>
      <c r="BK217" s="434" t="str">
        <f t="shared" si="230"/>
        <v/>
      </c>
      <c r="BL217" s="143"/>
      <c r="BM217" s="434" t="str">
        <f t="shared" si="231"/>
        <v/>
      </c>
      <c r="BN217" s="143"/>
      <c r="BO217" s="434" t="str">
        <f t="shared" si="232"/>
        <v/>
      </c>
      <c r="BP217" s="143"/>
      <c r="BQ217" s="434" t="str">
        <f t="shared" si="233"/>
        <v/>
      </c>
      <c r="BR217" s="144">
        <f t="shared" si="249"/>
        <v>1</v>
      </c>
      <c r="BS217" s="434" t="str">
        <f t="shared" si="234"/>
        <v/>
      </c>
      <c r="BT217" s="145"/>
      <c r="BU217" s="434" t="str">
        <f t="shared" si="235"/>
        <v/>
      </c>
      <c r="BV217" s="234">
        <f t="shared" si="250"/>
        <v>1</v>
      </c>
      <c r="BW217" s="327">
        <f t="shared" si="251"/>
        <v>0</v>
      </c>
    </row>
    <row r="218" spans="1:75" hidden="1">
      <c r="A218" s="99"/>
      <c r="B218" s="100"/>
      <c r="C218" s="100"/>
      <c r="D218" s="233"/>
      <c r="E218" s="278">
        <f t="shared" si="236"/>
        <v>0</v>
      </c>
      <c r="F218" s="278" t="str">
        <f t="shared" si="237"/>
        <v/>
      </c>
      <c r="G218" s="101"/>
      <c r="H218" s="102"/>
      <c r="I218" s="103" t="str">
        <f t="shared" si="238"/>
        <v/>
      </c>
      <c r="J218" s="143"/>
      <c r="K218" s="434" t="str">
        <f t="shared" si="239"/>
        <v/>
      </c>
      <c r="L218" s="143"/>
      <c r="M218" s="434" t="str">
        <f t="shared" si="240"/>
        <v/>
      </c>
      <c r="N218" s="143"/>
      <c r="O218" s="434" t="str">
        <f t="shared" si="241"/>
        <v/>
      </c>
      <c r="P218" s="143"/>
      <c r="Q218" s="434" t="str">
        <f t="shared" si="242"/>
        <v/>
      </c>
      <c r="R218" s="143"/>
      <c r="S218" s="434" t="str">
        <f t="shared" si="243"/>
        <v/>
      </c>
      <c r="T218" s="143"/>
      <c r="U218" s="434" t="str">
        <f t="shared" si="244"/>
        <v/>
      </c>
      <c r="V218" s="143"/>
      <c r="W218" s="434" t="str">
        <f t="shared" si="245"/>
        <v/>
      </c>
      <c r="X218" s="143"/>
      <c r="Y218" s="434" t="str">
        <f t="shared" si="246"/>
        <v/>
      </c>
      <c r="Z218" s="143"/>
      <c r="AA218" s="434" t="str">
        <f t="shared" si="247"/>
        <v/>
      </c>
      <c r="AB218" s="143"/>
      <c r="AC218" s="434" t="str">
        <f t="shared" si="248"/>
        <v/>
      </c>
      <c r="AD218" s="143"/>
      <c r="AE218" s="434" t="str">
        <f t="shared" si="214"/>
        <v/>
      </c>
      <c r="AF218" s="143"/>
      <c r="AG218" s="434" t="str">
        <f t="shared" si="215"/>
        <v/>
      </c>
      <c r="AH218" s="143"/>
      <c r="AI218" s="434" t="str">
        <f t="shared" si="216"/>
        <v/>
      </c>
      <c r="AJ218" s="143"/>
      <c r="AK218" s="434" t="str">
        <f t="shared" si="217"/>
        <v/>
      </c>
      <c r="AL218" s="143"/>
      <c r="AM218" s="434" t="str">
        <f t="shared" si="218"/>
        <v/>
      </c>
      <c r="AN218" s="143"/>
      <c r="AO218" s="434" t="str">
        <f t="shared" si="219"/>
        <v/>
      </c>
      <c r="AP218" s="143"/>
      <c r="AQ218" s="434" t="str">
        <f t="shared" si="220"/>
        <v/>
      </c>
      <c r="AR218" s="143"/>
      <c r="AS218" s="434" t="str">
        <f t="shared" si="221"/>
        <v/>
      </c>
      <c r="AT218" s="143"/>
      <c r="AU218" s="434" t="str">
        <f t="shared" si="222"/>
        <v/>
      </c>
      <c r="AV218" s="143"/>
      <c r="AW218" s="434" t="str">
        <f t="shared" si="223"/>
        <v/>
      </c>
      <c r="AX218" s="143"/>
      <c r="AY218" s="434" t="str">
        <f t="shared" si="224"/>
        <v/>
      </c>
      <c r="AZ218" s="143"/>
      <c r="BA218" s="434" t="str">
        <f t="shared" si="225"/>
        <v/>
      </c>
      <c r="BB218" s="143"/>
      <c r="BC218" s="434" t="str">
        <f t="shared" si="226"/>
        <v/>
      </c>
      <c r="BD218" s="143"/>
      <c r="BE218" s="434" t="str">
        <f t="shared" si="227"/>
        <v/>
      </c>
      <c r="BF218" s="143"/>
      <c r="BG218" s="434" t="str">
        <f t="shared" si="228"/>
        <v/>
      </c>
      <c r="BH218" s="143"/>
      <c r="BI218" s="434" t="str">
        <f t="shared" si="229"/>
        <v/>
      </c>
      <c r="BJ218" s="143"/>
      <c r="BK218" s="434" t="str">
        <f t="shared" si="230"/>
        <v/>
      </c>
      <c r="BL218" s="143"/>
      <c r="BM218" s="434" t="str">
        <f t="shared" si="231"/>
        <v/>
      </c>
      <c r="BN218" s="143"/>
      <c r="BO218" s="434" t="str">
        <f t="shared" si="232"/>
        <v/>
      </c>
      <c r="BP218" s="143"/>
      <c r="BQ218" s="434" t="str">
        <f t="shared" si="233"/>
        <v/>
      </c>
      <c r="BR218" s="144">
        <f t="shared" si="249"/>
        <v>1</v>
      </c>
      <c r="BS218" s="434" t="str">
        <f t="shared" si="234"/>
        <v/>
      </c>
      <c r="BT218" s="145"/>
      <c r="BU218" s="434" t="str">
        <f t="shared" si="235"/>
        <v/>
      </c>
      <c r="BV218" s="234">
        <f t="shared" si="250"/>
        <v>1</v>
      </c>
      <c r="BW218" s="327">
        <f t="shared" si="251"/>
        <v>0</v>
      </c>
    </row>
    <row r="219" spans="1:75" hidden="1">
      <c r="A219" s="99"/>
      <c r="B219" s="100"/>
      <c r="C219" s="100"/>
      <c r="D219" s="233"/>
      <c r="E219" s="278">
        <f t="shared" si="236"/>
        <v>0</v>
      </c>
      <c r="F219" s="278" t="str">
        <f t="shared" si="237"/>
        <v/>
      </c>
      <c r="G219" s="101"/>
      <c r="H219" s="102"/>
      <c r="I219" s="103" t="str">
        <f t="shared" si="238"/>
        <v/>
      </c>
      <c r="J219" s="143"/>
      <c r="K219" s="434" t="str">
        <f t="shared" si="239"/>
        <v/>
      </c>
      <c r="L219" s="143"/>
      <c r="M219" s="434" t="str">
        <f t="shared" si="240"/>
        <v/>
      </c>
      <c r="N219" s="143"/>
      <c r="O219" s="434" t="str">
        <f t="shared" si="241"/>
        <v/>
      </c>
      <c r="P219" s="143"/>
      <c r="Q219" s="434" t="str">
        <f t="shared" si="242"/>
        <v/>
      </c>
      <c r="R219" s="143"/>
      <c r="S219" s="434" t="str">
        <f t="shared" si="243"/>
        <v/>
      </c>
      <c r="T219" s="143"/>
      <c r="U219" s="434" t="str">
        <f t="shared" si="244"/>
        <v/>
      </c>
      <c r="V219" s="143"/>
      <c r="W219" s="434" t="str">
        <f t="shared" si="245"/>
        <v/>
      </c>
      <c r="X219" s="143"/>
      <c r="Y219" s="434" t="str">
        <f t="shared" si="246"/>
        <v/>
      </c>
      <c r="Z219" s="143"/>
      <c r="AA219" s="434" t="str">
        <f t="shared" si="247"/>
        <v/>
      </c>
      <c r="AB219" s="143"/>
      <c r="AC219" s="434" t="str">
        <f t="shared" si="248"/>
        <v/>
      </c>
      <c r="AD219" s="143"/>
      <c r="AE219" s="434" t="str">
        <f t="shared" si="214"/>
        <v/>
      </c>
      <c r="AF219" s="143"/>
      <c r="AG219" s="434" t="str">
        <f t="shared" si="215"/>
        <v/>
      </c>
      <c r="AH219" s="143"/>
      <c r="AI219" s="434" t="str">
        <f t="shared" si="216"/>
        <v/>
      </c>
      <c r="AJ219" s="143"/>
      <c r="AK219" s="434" t="str">
        <f t="shared" si="217"/>
        <v/>
      </c>
      <c r="AL219" s="143"/>
      <c r="AM219" s="434" t="str">
        <f t="shared" si="218"/>
        <v/>
      </c>
      <c r="AN219" s="143"/>
      <c r="AO219" s="434" t="str">
        <f t="shared" si="219"/>
        <v/>
      </c>
      <c r="AP219" s="143"/>
      <c r="AQ219" s="434" t="str">
        <f t="shared" si="220"/>
        <v/>
      </c>
      <c r="AR219" s="143"/>
      <c r="AS219" s="434" t="str">
        <f t="shared" si="221"/>
        <v/>
      </c>
      <c r="AT219" s="143"/>
      <c r="AU219" s="434" t="str">
        <f t="shared" si="222"/>
        <v/>
      </c>
      <c r="AV219" s="143"/>
      <c r="AW219" s="434" t="str">
        <f t="shared" si="223"/>
        <v/>
      </c>
      <c r="AX219" s="143"/>
      <c r="AY219" s="434" t="str">
        <f t="shared" si="224"/>
        <v/>
      </c>
      <c r="AZ219" s="143"/>
      <c r="BA219" s="434" t="str">
        <f t="shared" si="225"/>
        <v/>
      </c>
      <c r="BB219" s="143"/>
      <c r="BC219" s="434" t="str">
        <f t="shared" si="226"/>
        <v/>
      </c>
      <c r="BD219" s="143"/>
      <c r="BE219" s="434" t="str">
        <f t="shared" si="227"/>
        <v/>
      </c>
      <c r="BF219" s="143"/>
      <c r="BG219" s="434" t="str">
        <f t="shared" si="228"/>
        <v/>
      </c>
      <c r="BH219" s="143"/>
      <c r="BI219" s="434" t="str">
        <f t="shared" si="229"/>
        <v/>
      </c>
      <c r="BJ219" s="143"/>
      <c r="BK219" s="434" t="str">
        <f t="shared" si="230"/>
        <v/>
      </c>
      <c r="BL219" s="143"/>
      <c r="BM219" s="434" t="str">
        <f t="shared" si="231"/>
        <v/>
      </c>
      <c r="BN219" s="143"/>
      <c r="BO219" s="434" t="str">
        <f t="shared" si="232"/>
        <v/>
      </c>
      <c r="BP219" s="143"/>
      <c r="BQ219" s="434" t="str">
        <f t="shared" si="233"/>
        <v/>
      </c>
      <c r="BR219" s="144">
        <f t="shared" si="249"/>
        <v>1</v>
      </c>
      <c r="BS219" s="434" t="str">
        <f t="shared" si="234"/>
        <v/>
      </c>
      <c r="BT219" s="145"/>
      <c r="BU219" s="434" t="str">
        <f t="shared" si="235"/>
        <v/>
      </c>
      <c r="BV219" s="234">
        <f t="shared" si="250"/>
        <v>1</v>
      </c>
      <c r="BW219" s="327">
        <f t="shared" si="251"/>
        <v>0</v>
      </c>
    </row>
    <row r="220" spans="1:75" hidden="1">
      <c r="A220" s="99"/>
      <c r="B220" s="100"/>
      <c r="C220" s="100"/>
      <c r="D220" s="233"/>
      <c r="E220" s="278">
        <f t="shared" si="236"/>
        <v>0</v>
      </c>
      <c r="F220" s="278" t="str">
        <f t="shared" si="237"/>
        <v/>
      </c>
      <c r="G220" s="101"/>
      <c r="H220" s="102"/>
      <c r="I220" s="103" t="str">
        <f t="shared" si="238"/>
        <v/>
      </c>
      <c r="J220" s="143"/>
      <c r="K220" s="434" t="str">
        <f t="shared" si="239"/>
        <v/>
      </c>
      <c r="L220" s="143"/>
      <c r="M220" s="434" t="str">
        <f t="shared" si="240"/>
        <v/>
      </c>
      <c r="N220" s="143"/>
      <c r="O220" s="434" t="str">
        <f t="shared" si="241"/>
        <v/>
      </c>
      <c r="P220" s="143"/>
      <c r="Q220" s="434" t="str">
        <f t="shared" si="242"/>
        <v/>
      </c>
      <c r="R220" s="143"/>
      <c r="S220" s="434" t="str">
        <f t="shared" si="243"/>
        <v/>
      </c>
      <c r="T220" s="143"/>
      <c r="U220" s="434" t="str">
        <f t="shared" si="244"/>
        <v/>
      </c>
      <c r="V220" s="143"/>
      <c r="W220" s="434" t="str">
        <f t="shared" si="245"/>
        <v/>
      </c>
      <c r="X220" s="143"/>
      <c r="Y220" s="434" t="str">
        <f t="shared" si="246"/>
        <v/>
      </c>
      <c r="Z220" s="143"/>
      <c r="AA220" s="434" t="str">
        <f t="shared" si="247"/>
        <v/>
      </c>
      <c r="AB220" s="143"/>
      <c r="AC220" s="434" t="str">
        <f t="shared" si="248"/>
        <v/>
      </c>
      <c r="AD220" s="143"/>
      <c r="AE220" s="434" t="str">
        <f t="shared" si="214"/>
        <v/>
      </c>
      <c r="AF220" s="143"/>
      <c r="AG220" s="434" t="str">
        <f t="shared" si="215"/>
        <v/>
      </c>
      <c r="AH220" s="143"/>
      <c r="AI220" s="434" t="str">
        <f t="shared" si="216"/>
        <v/>
      </c>
      <c r="AJ220" s="143"/>
      <c r="AK220" s="434" t="str">
        <f t="shared" si="217"/>
        <v/>
      </c>
      <c r="AL220" s="143"/>
      <c r="AM220" s="434" t="str">
        <f t="shared" si="218"/>
        <v/>
      </c>
      <c r="AN220" s="143"/>
      <c r="AO220" s="434" t="str">
        <f t="shared" si="219"/>
        <v/>
      </c>
      <c r="AP220" s="143"/>
      <c r="AQ220" s="434" t="str">
        <f t="shared" si="220"/>
        <v/>
      </c>
      <c r="AR220" s="143"/>
      <c r="AS220" s="434" t="str">
        <f t="shared" si="221"/>
        <v/>
      </c>
      <c r="AT220" s="143"/>
      <c r="AU220" s="434" t="str">
        <f t="shared" si="222"/>
        <v/>
      </c>
      <c r="AV220" s="143"/>
      <c r="AW220" s="434" t="str">
        <f t="shared" si="223"/>
        <v/>
      </c>
      <c r="AX220" s="143"/>
      <c r="AY220" s="434" t="str">
        <f t="shared" si="224"/>
        <v/>
      </c>
      <c r="AZ220" s="143"/>
      <c r="BA220" s="434" t="str">
        <f t="shared" si="225"/>
        <v/>
      </c>
      <c r="BB220" s="143"/>
      <c r="BC220" s="434" t="str">
        <f t="shared" si="226"/>
        <v/>
      </c>
      <c r="BD220" s="143"/>
      <c r="BE220" s="434" t="str">
        <f t="shared" si="227"/>
        <v/>
      </c>
      <c r="BF220" s="143"/>
      <c r="BG220" s="434" t="str">
        <f t="shared" si="228"/>
        <v/>
      </c>
      <c r="BH220" s="143"/>
      <c r="BI220" s="434" t="str">
        <f t="shared" si="229"/>
        <v/>
      </c>
      <c r="BJ220" s="143"/>
      <c r="BK220" s="434" t="str">
        <f t="shared" si="230"/>
        <v/>
      </c>
      <c r="BL220" s="143"/>
      <c r="BM220" s="434" t="str">
        <f t="shared" si="231"/>
        <v/>
      </c>
      <c r="BN220" s="143"/>
      <c r="BO220" s="434" t="str">
        <f t="shared" si="232"/>
        <v/>
      </c>
      <c r="BP220" s="143"/>
      <c r="BQ220" s="434" t="str">
        <f t="shared" si="233"/>
        <v/>
      </c>
      <c r="BR220" s="144">
        <f t="shared" si="249"/>
        <v>1</v>
      </c>
      <c r="BS220" s="434" t="str">
        <f t="shared" si="234"/>
        <v/>
      </c>
      <c r="BT220" s="145"/>
      <c r="BU220" s="434" t="str">
        <f t="shared" si="235"/>
        <v/>
      </c>
      <c r="BV220" s="234">
        <f t="shared" si="250"/>
        <v>1</v>
      </c>
      <c r="BW220" s="327">
        <f t="shared" si="251"/>
        <v>0</v>
      </c>
    </row>
    <row r="221" spans="1:75" hidden="1">
      <c r="A221" s="99"/>
      <c r="B221" s="100"/>
      <c r="C221" s="100"/>
      <c r="D221" s="233"/>
      <c r="E221" s="278">
        <f t="shared" si="236"/>
        <v>0</v>
      </c>
      <c r="F221" s="278" t="str">
        <f t="shared" si="237"/>
        <v/>
      </c>
      <c r="G221" s="101"/>
      <c r="H221" s="102"/>
      <c r="I221" s="103" t="str">
        <f t="shared" si="238"/>
        <v/>
      </c>
      <c r="J221" s="143"/>
      <c r="K221" s="434" t="str">
        <f t="shared" si="239"/>
        <v/>
      </c>
      <c r="L221" s="143"/>
      <c r="M221" s="434" t="str">
        <f t="shared" si="240"/>
        <v/>
      </c>
      <c r="N221" s="143"/>
      <c r="O221" s="434" t="str">
        <f t="shared" si="241"/>
        <v/>
      </c>
      <c r="P221" s="143"/>
      <c r="Q221" s="434" t="str">
        <f t="shared" si="242"/>
        <v/>
      </c>
      <c r="R221" s="143"/>
      <c r="S221" s="434" t="str">
        <f t="shared" si="243"/>
        <v/>
      </c>
      <c r="T221" s="143"/>
      <c r="U221" s="434" t="str">
        <f t="shared" si="244"/>
        <v/>
      </c>
      <c r="V221" s="143"/>
      <c r="W221" s="434" t="str">
        <f t="shared" si="245"/>
        <v/>
      </c>
      <c r="X221" s="143"/>
      <c r="Y221" s="434" t="str">
        <f t="shared" si="246"/>
        <v/>
      </c>
      <c r="Z221" s="143"/>
      <c r="AA221" s="434" t="str">
        <f t="shared" si="247"/>
        <v/>
      </c>
      <c r="AB221" s="143"/>
      <c r="AC221" s="434" t="str">
        <f t="shared" si="248"/>
        <v/>
      </c>
      <c r="AD221" s="143"/>
      <c r="AE221" s="434" t="str">
        <f t="shared" si="214"/>
        <v/>
      </c>
      <c r="AF221" s="143"/>
      <c r="AG221" s="434" t="str">
        <f t="shared" si="215"/>
        <v/>
      </c>
      <c r="AH221" s="143"/>
      <c r="AI221" s="434" t="str">
        <f t="shared" si="216"/>
        <v/>
      </c>
      <c r="AJ221" s="143"/>
      <c r="AK221" s="434" t="str">
        <f t="shared" si="217"/>
        <v/>
      </c>
      <c r="AL221" s="143"/>
      <c r="AM221" s="434" t="str">
        <f t="shared" si="218"/>
        <v/>
      </c>
      <c r="AN221" s="143"/>
      <c r="AO221" s="434" t="str">
        <f t="shared" si="219"/>
        <v/>
      </c>
      <c r="AP221" s="143"/>
      <c r="AQ221" s="434" t="str">
        <f t="shared" si="220"/>
        <v/>
      </c>
      <c r="AR221" s="143"/>
      <c r="AS221" s="434" t="str">
        <f t="shared" si="221"/>
        <v/>
      </c>
      <c r="AT221" s="143"/>
      <c r="AU221" s="434" t="str">
        <f t="shared" si="222"/>
        <v/>
      </c>
      <c r="AV221" s="143"/>
      <c r="AW221" s="434" t="str">
        <f t="shared" si="223"/>
        <v/>
      </c>
      <c r="AX221" s="143"/>
      <c r="AY221" s="434" t="str">
        <f t="shared" si="224"/>
        <v/>
      </c>
      <c r="AZ221" s="143"/>
      <c r="BA221" s="434" t="str">
        <f t="shared" si="225"/>
        <v/>
      </c>
      <c r="BB221" s="143"/>
      <c r="BC221" s="434" t="str">
        <f t="shared" si="226"/>
        <v/>
      </c>
      <c r="BD221" s="143"/>
      <c r="BE221" s="434" t="str">
        <f t="shared" si="227"/>
        <v/>
      </c>
      <c r="BF221" s="143"/>
      <c r="BG221" s="434" t="str">
        <f t="shared" si="228"/>
        <v/>
      </c>
      <c r="BH221" s="143"/>
      <c r="BI221" s="434" t="str">
        <f t="shared" si="229"/>
        <v/>
      </c>
      <c r="BJ221" s="143"/>
      <c r="BK221" s="434" t="str">
        <f t="shared" si="230"/>
        <v/>
      </c>
      <c r="BL221" s="143"/>
      <c r="BM221" s="434" t="str">
        <f t="shared" si="231"/>
        <v/>
      </c>
      <c r="BN221" s="143"/>
      <c r="BO221" s="434" t="str">
        <f t="shared" si="232"/>
        <v/>
      </c>
      <c r="BP221" s="143"/>
      <c r="BQ221" s="434" t="str">
        <f t="shared" si="233"/>
        <v/>
      </c>
      <c r="BR221" s="144">
        <f t="shared" si="249"/>
        <v>1</v>
      </c>
      <c r="BS221" s="434" t="str">
        <f t="shared" si="234"/>
        <v/>
      </c>
      <c r="BT221" s="145"/>
      <c r="BU221" s="434" t="str">
        <f t="shared" si="235"/>
        <v/>
      </c>
      <c r="BV221" s="234">
        <f t="shared" si="250"/>
        <v>1</v>
      </c>
      <c r="BW221" s="327">
        <f t="shared" si="251"/>
        <v>0</v>
      </c>
    </row>
    <row r="222" spans="1:75" hidden="1">
      <c r="A222" s="99"/>
      <c r="B222" s="100"/>
      <c r="C222" s="100"/>
      <c r="D222" s="233"/>
      <c r="E222" s="278">
        <f t="shared" si="236"/>
        <v>0</v>
      </c>
      <c r="F222" s="278" t="str">
        <f t="shared" si="237"/>
        <v/>
      </c>
      <c r="G222" s="101"/>
      <c r="H222" s="102"/>
      <c r="I222" s="103" t="str">
        <f t="shared" si="238"/>
        <v/>
      </c>
      <c r="J222" s="143"/>
      <c r="K222" s="434" t="str">
        <f t="shared" si="239"/>
        <v/>
      </c>
      <c r="L222" s="143"/>
      <c r="M222" s="434" t="str">
        <f t="shared" si="240"/>
        <v/>
      </c>
      <c r="N222" s="143"/>
      <c r="O222" s="434" t="str">
        <f t="shared" si="241"/>
        <v/>
      </c>
      <c r="P222" s="143"/>
      <c r="Q222" s="434" t="str">
        <f t="shared" si="242"/>
        <v/>
      </c>
      <c r="R222" s="143"/>
      <c r="S222" s="434" t="str">
        <f t="shared" si="243"/>
        <v/>
      </c>
      <c r="T222" s="143"/>
      <c r="U222" s="434" t="str">
        <f t="shared" si="244"/>
        <v/>
      </c>
      <c r="V222" s="143"/>
      <c r="W222" s="434" t="str">
        <f t="shared" si="245"/>
        <v/>
      </c>
      <c r="X222" s="143"/>
      <c r="Y222" s="434" t="str">
        <f t="shared" si="246"/>
        <v/>
      </c>
      <c r="Z222" s="143"/>
      <c r="AA222" s="434" t="str">
        <f t="shared" si="247"/>
        <v/>
      </c>
      <c r="AB222" s="143"/>
      <c r="AC222" s="434" t="str">
        <f t="shared" si="248"/>
        <v/>
      </c>
      <c r="AD222" s="143"/>
      <c r="AE222" s="434" t="str">
        <f t="shared" si="214"/>
        <v/>
      </c>
      <c r="AF222" s="143"/>
      <c r="AG222" s="434" t="str">
        <f t="shared" si="215"/>
        <v/>
      </c>
      <c r="AH222" s="143"/>
      <c r="AI222" s="434" t="str">
        <f t="shared" si="216"/>
        <v/>
      </c>
      <c r="AJ222" s="143"/>
      <c r="AK222" s="434" t="str">
        <f t="shared" si="217"/>
        <v/>
      </c>
      <c r="AL222" s="143"/>
      <c r="AM222" s="434" t="str">
        <f t="shared" si="218"/>
        <v/>
      </c>
      <c r="AN222" s="143"/>
      <c r="AO222" s="434" t="str">
        <f t="shared" si="219"/>
        <v/>
      </c>
      <c r="AP222" s="143"/>
      <c r="AQ222" s="434" t="str">
        <f t="shared" si="220"/>
        <v/>
      </c>
      <c r="AR222" s="143"/>
      <c r="AS222" s="434" t="str">
        <f t="shared" si="221"/>
        <v/>
      </c>
      <c r="AT222" s="143"/>
      <c r="AU222" s="434" t="str">
        <f t="shared" si="222"/>
        <v/>
      </c>
      <c r="AV222" s="143"/>
      <c r="AW222" s="434" t="str">
        <f t="shared" si="223"/>
        <v/>
      </c>
      <c r="AX222" s="143"/>
      <c r="AY222" s="434" t="str">
        <f t="shared" si="224"/>
        <v/>
      </c>
      <c r="AZ222" s="143"/>
      <c r="BA222" s="434" t="str">
        <f t="shared" si="225"/>
        <v/>
      </c>
      <c r="BB222" s="143"/>
      <c r="BC222" s="434" t="str">
        <f t="shared" si="226"/>
        <v/>
      </c>
      <c r="BD222" s="143"/>
      <c r="BE222" s="434" t="str">
        <f t="shared" si="227"/>
        <v/>
      </c>
      <c r="BF222" s="143"/>
      <c r="BG222" s="434" t="str">
        <f t="shared" si="228"/>
        <v/>
      </c>
      <c r="BH222" s="143"/>
      <c r="BI222" s="434" t="str">
        <f t="shared" si="229"/>
        <v/>
      </c>
      <c r="BJ222" s="143"/>
      <c r="BK222" s="434" t="str">
        <f t="shared" si="230"/>
        <v/>
      </c>
      <c r="BL222" s="143"/>
      <c r="BM222" s="434" t="str">
        <f t="shared" si="231"/>
        <v/>
      </c>
      <c r="BN222" s="143"/>
      <c r="BO222" s="434" t="str">
        <f t="shared" si="232"/>
        <v/>
      </c>
      <c r="BP222" s="143"/>
      <c r="BQ222" s="434" t="str">
        <f t="shared" si="233"/>
        <v/>
      </c>
      <c r="BR222" s="144">
        <f t="shared" si="249"/>
        <v>1</v>
      </c>
      <c r="BS222" s="434" t="str">
        <f t="shared" si="234"/>
        <v/>
      </c>
      <c r="BT222" s="145"/>
      <c r="BU222" s="434" t="str">
        <f t="shared" si="235"/>
        <v/>
      </c>
      <c r="BV222" s="234">
        <f t="shared" si="250"/>
        <v>1</v>
      </c>
      <c r="BW222" s="327">
        <f t="shared" si="251"/>
        <v>0</v>
      </c>
    </row>
    <row r="223" spans="1:75" hidden="1">
      <c r="A223" s="99"/>
      <c r="B223" s="100"/>
      <c r="C223" s="100"/>
      <c r="D223" s="233"/>
      <c r="E223" s="278">
        <f t="shared" si="236"/>
        <v>0</v>
      </c>
      <c r="F223" s="278" t="str">
        <f t="shared" si="237"/>
        <v/>
      </c>
      <c r="G223" s="101"/>
      <c r="H223" s="102"/>
      <c r="I223" s="103" t="str">
        <f t="shared" si="238"/>
        <v/>
      </c>
      <c r="J223" s="143"/>
      <c r="K223" s="434" t="str">
        <f t="shared" si="239"/>
        <v/>
      </c>
      <c r="L223" s="143"/>
      <c r="M223" s="434" t="str">
        <f t="shared" si="240"/>
        <v/>
      </c>
      <c r="N223" s="143"/>
      <c r="O223" s="434" t="str">
        <f t="shared" si="241"/>
        <v/>
      </c>
      <c r="P223" s="143"/>
      <c r="Q223" s="434" t="str">
        <f t="shared" si="242"/>
        <v/>
      </c>
      <c r="R223" s="143"/>
      <c r="S223" s="434" t="str">
        <f t="shared" si="243"/>
        <v/>
      </c>
      <c r="T223" s="143"/>
      <c r="U223" s="434" t="str">
        <f t="shared" si="244"/>
        <v/>
      </c>
      <c r="V223" s="143"/>
      <c r="W223" s="434" t="str">
        <f t="shared" si="245"/>
        <v/>
      </c>
      <c r="X223" s="143"/>
      <c r="Y223" s="434" t="str">
        <f t="shared" si="246"/>
        <v/>
      </c>
      <c r="Z223" s="143"/>
      <c r="AA223" s="434" t="str">
        <f t="shared" si="247"/>
        <v/>
      </c>
      <c r="AB223" s="143"/>
      <c r="AC223" s="434" t="str">
        <f t="shared" si="248"/>
        <v/>
      </c>
      <c r="AD223" s="143"/>
      <c r="AE223" s="434" t="str">
        <f t="shared" si="214"/>
        <v/>
      </c>
      <c r="AF223" s="143"/>
      <c r="AG223" s="434" t="str">
        <f t="shared" si="215"/>
        <v/>
      </c>
      <c r="AH223" s="143"/>
      <c r="AI223" s="434" t="str">
        <f t="shared" si="216"/>
        <v/>
      </c>
      <c r="AJ223" s="143"/>
      <c r="AK223" s="434" t="str">
        <f t="shared" si="217"/>
        <v/>
      </c>
      <c r="AL223" s="143"/>
      <c r="AM223" s="434" t="str">
        <f t="shared" si="218"/>
        <v/>
      </c>
      <c r="AN223" s="143"/>
      <c r="AO223" s="434" t="str">
        <f t="shared" si="219"/>
        <v/>
      </c>
      <c r="AP223" s="143"/>
      <c r="AQ223" s="434" t="str">
        <f t="shared" si="220"/>
        <v/>
      </c>
      <c r="AR223" s="143"/>
      <c r="AS223" s="434" t="str">
        <f t="shared" si="221"/>
        <v/>
      </c>
      <c r="AT223" s="143"/>
      <c r="AU223" s="434" t="str">
        <f t="shared" si="222"/>
        <v/>
      </c>
      <c r="AV223" s="143"/>
      <c r="AW223" s="434" t="str">
        <f t="shared" si="223"/>
        <v/>
      </c>
      <c r="AX223" s="143"/>
      <c r="AY223" s="434" t="str">
        <f t="shared" si="224"/>
        <v/>
      </c>
      <c r="AZ223" s="143"/>
      <c r="BA223" s="434" t="str">
        <f t="shared" si="225"/>
        <v/>
      </c>
      <c r="BB223" s="143"/>
      <c r="BC223" s="434" t="str">
        <f t="shared" si="226"/>
        <v/>
      </c>
      <c r="BD223" s="143"/>
      <c r="BE223" s="434" t="str">
        <f t="shared" si="227"/>
        <v/>
      </c>
      <c r="BF223" s="143"/>
      <c r="BG223" s="434" t="str">
        <f t="shared" si="228"/>
        <v/>
      </c>
      <c r="BH223" s="143"/>
      <c r="BI223" s="434" t="str">
        <f t="shared" si="229"/>
        <v/>
      </c>
      <c r="BJ223" s="143"/>
      <c r="BK223" s="434" t="str">
        <f t="shared" si="230"/>
        <v/>
      </c>
      <c r="BL223" s="143"/>
      <c r="BM223" s="434" t="str">
        <f t="shared" si="231"/>
        <v/>
      </c>
      <c r="BN223" s="143"/>
      <c r="BO223" s="434" t="str">
        <f t="shared" si="232"/>
        <v/>
      </c>
      <c r="BP223" s="143"/>
      <c r="BQ223" s="434" t="str">
        <f t="shared" si="233"/>
        <v/>
      </c>
      <c r="BR223" s="144">
        <f t="shared" si="249"/>
        <v>1</v>
      </c>
      <c r="BS223" s="434" t="str">
        <f t="shared" si="234"/>
        <v/>
      </c>
      <c r="BT223" s="145"/>
      <c r="BU223" s="434" t="str">
        <f t="shared" si="235"/>
        <v/>
      </c>
      <c r="BV223" s="234">
        <f t="shared" si="250"/>
        <v>1</v>
      </c>
      <c r="BW223" s="327">
        <f t="shared" si="251"/>
        <v>0</v>
      </c>
    </row>
    <row r="224" spans="1:75" hidden="1">
      <c r="A224" s="99"/>
      <c r="B224" s="100"/>
      <c r="C224" s="100"/>
      <c r="D224" s="233"/>
      <c r="E224" s="278">
        <f t="shared" si="236"/>
        <v>0</v>
      </c>
      <c r="F224" s="278" t="str">
        <f t="shared" si="237"/>
        <v/>
      </c>
      <c r="G224" s="101"/>
      <c r="H224" s="102"/>
      <c r="I224" s="103" t="str">
        <f t="shared" si="238"/>
        <v/>
      </c>
      <c r="J224" s="143"/>
      <c r="K224" s="434" t="str">
        <f t="shared" si="239"/>
        <v/>
      </c>
      <c r="L224" s="143"/>
      <c r="M224" s="434" t="str">
        <f t="shared" si="240"/>
        <v/>
      </c>
      <c r="N224" s="143"/>
      <c r="O224" s="434" t="str">
        <f t="shared" si="241"/>
        <v/>
      </c>
      <c r="P224" s="143"/>
      <c r="Q224" s="434" t="str">
        <f t="shared" si="242"/>
        <v/>
      </c>
      <c r="R224" s="143"/>
      <c r="S224" s="434" t="str">
        <f t="shared" si="243"/>
        <v/>
      </c>
      <c r="T224" s="143"/>
      <c r="U224" s="434" t="str">
        <f t="shared" si="244"/>
        <v/>
      </c>
      <c r="V224" s="143"/>
      <c r="W224" s="434" t="str">
        <f t="shared" si="245"/>
        <v/>
      </c>
      <c r="X224" s="143"/>
      <c r="Y224" s="434" t="str">
        <f t="shared" si="246"/>
        <v/>
      </c>
      <c r="Z224" s="143"/>
      <c r="AA224" s="434" t="str">
        <f t="shared" si="247"/>
        <v/>
      </c>
      <c r="AB224" s="143"/>
      <c r="AC224" s="434" t="str">
        <f t="shared" si="248"/>
        <v/>
      </c>
      <c r="AD224" s="143"/>
      <c r="AE224" s="434" t="str">
        <f t="shared" si="214"/>
        <v/>
      </c>
      <c r="AF224" s="143"/>
      <c r="AG224" s="434" t="str">
        <f t="shared" si="215"/>
        <v/>
      </c>
      <c r="AH224" s="143"/>
      <c r="AI224" s="434" t="str">
        <f t="shared" si="216"/>
        <v/>
      </c>
      <c r="AJ224" s="143"/>
      <c r="AK224" s="434" t="str">
        <f t="shared" si="217"/>
        <v/>
      </c>
      <c r="AL224" s="143"/>
      <c r="AM224" s="434" t="str">
        <f t="shared" si="218"/>
        <v/>
      </c>
      <c r="AN224" s="143"/>
      <c r="AO224" s="434" t="str">
        <f t="shared" si="219"/>
        <v/>
      </c>
      <c r="AP224" s="143"/>
      <c r="AQ224" s="434" t="str">
        <f t="shared" si="220"/>
        <v/>
      </c>
      <c r="AR224" s="143"/>
      <c r="AS224" s="434" t="str">
        <f t="shared" si="221"/>
        <v/>
      </c>
      <c r="AT224" s="143"/>
      <c r="AU224" s="434" t="str">
        <f t="shared" si="222"/>
        <v/>
      </c>
      <c r="AV224" s="143"/>
      <c r="AW224" s="434" t="str">
        <f t="shared" si="223"/>
        <v/>
      </c>
      <c r="AX224" s="143"/>
      <c r="AY224" s="434" t="str">
        <f t="shared" si="224"/>
        <v/>
      </c>
      <c r="AZ224" s="143"/>
      <c r="BA224" s="434" t="str">
        <f t="shared" si="225"/>
        <v/>
      </c>
      <c r="BB224" s="143"/>
      <c r="BC224" s="434" t="str">
        <f t="shared" si="226"/>
        <v/>
      </c>
      <c r="BD224" s="143"/>
      <c r="BE224" s="434" t="str">
        <f t="shared" si="227"/>
        <v/>
      </c>
      <c r="BF224" s="143"/>
      <c r="BG224" s="434" t="str">
        <f t="shared" si="228"/>
        <v/>
      </c>
      <c r="BH224" s="143"/>
      <c r="BI224" s="434" t="str">
        <f t="shared" si="229"/>
        <v/>
      </c>
      <c r="BJ224" s="143"/>
      <c r="BK224" s="434" t="str">
        <f t="shared" si="230"/>
        <v/>
      </c>
      <c r="BL224" s="143"/>
      <c r="BM224" s="434" t="str">
        <f t="shared" si="231"/>
        <v/>
      </c>
      <c r="BN224" s="143"/>
      <c r="BO224" s="434" t="str">
        <f t="shared" si="232"/>
        <v/>
      </c>
      <c r="BP224" s="143"/>
      <c r="BQ224" s="434" t="str">
        <f t="shared" si="233"/>
        <v/>
      </c>
      <c r="BR224" s="144">
        <f t="shared" si="249"/>
        <v>1</v>
      </c>
      <c r="BS224" s="434" t="str">
        <f t="shared" si="234"/>
        <v/>
      </c>
      <c r="BT224" s="145"/>
      <c r="BU224" s="434" t="str">
        <f t="shared" si="235"/>
        <v/>
      </c>
      <c r="BV224" s="234">
        <f t="shared" si="250"/>
        <v>1</v>
      </c>
      <c r="BW224" s="327">
        <f t="shared" si="251"/>
        <v>0</v>
      </c>
    </row>
    <row r="225" spans="1:75" hidden="1">
      <c r="A225" s="99"/>
      <c r="B225" s="100"/>
      <c r="C225" s="100"/>
      <c r="D225" s="233"/>
      <c r="E225" s="278">
        <f t="shared" si="236"/>
        <v>0</v>
      </c>
      <c r="F225" s="278" t="str">
        <f t="shared" si="237"/>
        <v/>
      </c>
      <c r="G225" s="101"/>
      <c r="H225" s="102"/>
      <c r="I225" s="103" t="str">
        <f t="shared" si="238"/>
        <v/>
      </c>
      <c r="J225" s="143"/>
      <c r="K225" s="434" t="str">
        <f t="shared" si="239"/>
        <v/>
      </c>
      <c r="L225" s="143"/>
      <c r="M225" s="434" t="str">
        <f t="shared" si="240"/>
        <v/>
      </c>
      <c r="N225" s="143"/>
      <c r="O225" s="434" t="str">
        <f t="shared" si="241"/>
        <v/>
      </c>
      <c r="P225" s="143"/>
      <c r="Q225" s="434" t="str">
        <f t="shared" si="242"/>
        <v/>
      </c>
      <c r="R225" s="143"/>
      <c r="S225" s="434" t="str">
        <f t="shared" si="243"/>
        <v/>
      </c>
      <c r="T225" s="143"/>
      <c r="U225" s="434" t="str">
        <f t="shared" si="244"/>
        <v/>
      </c>
      <c r="V225" s="143"/>
      <c r="W225" s="434" t="str">
        <f t="shared" si="245"/>
        <v/>
      </c>
      <c r="X225" s="143"/>
      <c r="Y225" s="434" t="str">
        <f t="shared" si="246"/>
        <v/>
      </c>
      <c r="Z225" s="143"/>
      <c r="AA225" s="434" t="str">
        <f t="shared" si="247"/>
        <v/>
      </c>
      <c r="AB225" s="143"/>
      <c r="AC225" s="434" t="str">
        <f t="shared" si="248"/>
        <v/>
      </c>
      <c r="AD225" s="143"/>
      <c r="AE225" s="434" t="str">
        <f t="shared" si="214"/>
        <v/>
      </c>
      <c r="AF225" s="143"/>
      <c r="AG225" s="434" t="str">
        <f t="shared" si="215"/>
        <v/>
      </c>
      <c r="AH225" s="143"/>
      <c r="AI225" s="434" t="str">
        <f t="shared" si="216"/>
        <v/>
      </c>
      <c r="AJ225" s="143"/>
      <c r="AK225" s="434" t="str">
        <f t="shared" si="217"/>
        <v/>
      </c>
      <c r="AL225" s="143"/>
      <c r="AM225" s="434" t="str">
        <f t="shared" si="218"/>
        <v/>
      </c>
      <c r="AN225" s="143"/>
      <c r="AO225" s="434" t="str">
        <f t="shared" si="219"/>
        <v/>
      </c>
      <c r="AP225" s="143"/>
      <c r="AQ225" s="434" t="str">
        <f t="shared" si="220"/>
        <v/>
      </c>
      <c r="AR225" s="143"/>
      <c r="AS225" s="434" t="str">
        <f t="shared" si="221"/>
        <v/>
      </c>
      <c r="AT225" s="143"/>
      <c r="AU225" s="434" t="str">
        <f t="shared" si="222"/>
        <v/>
      </c>
      <c r="AV225" s="143"/>
      <c r="AW225" s="434" t="str">
        <f t="shared" si="223"/>
        <v/>
      </c>
      <c r="AX225" s="143"/>
      <c r="AY225" s="434" t="str">
        <f t="shared" si="224"/>
        <v/>
      </c>
      <c r="AZ225" s="143"/>
      <c r="BA225" s="434" t="str">
        <f t="shared" si="225"/>
        <v/>
      </c>
      <c r="BB225" s="143"/>
      <c r="BC225" s="434" t="str">
        <f t="shared" si="226"/>
        <v/>
      </c>
      <c r="BD225" s="143"/>
      <c r="BE225" s="434" t="str">
        <f t="shared" si="227"/>
        <v/>
      </c>
      <c r="BF225" s="143"/>
      <c r="BG225" s="434" t="str">
        <f t="shared" si="228"/>
        <v/>
      </c>
      <c r="BH225" s="143"/>
      <c r="BI225" s="434" t="str">
        <f t="shared" si="229"/>
        <v/>
      </c>
      <c r="BJ225" s="143"/>
      <c r="BK225" s="434" t="str">
        <f t="shared" si="230"/>
        <v/>
      </c>
      <c r="BL225" s="143"/>
      <c r="BM225" s="434" t="str">
        <f t="shared" si="231"/>
        <v/>
      </c>
      <c r="BN225" s="143"/>
      <c r="BO225" s="434" t="str">
        <f t="shared" si="232"/>
        <v/>
      </c>
      <c r="BP225" s="143"/>
      <c r="BQ225" s="434" t="str">
        <f t="shared" si="233"/>
        <v/>
      </c>
      <c r="BR225" s="144">
        <f t="shared" si="249"/>
        <v>1</v>
      </c>
      <c r="BS225" s="434" t="str">
        <f t="shared" si="234"/>
        <v/>
      </c>
      <c r="BT225" s="145"/>
      <c r="BU225" s="434" t="str">
        <f t="shared" si="235"/>
        <v/>
      </c>
      <c r="BV225" s="234">
        <f t="shared" si="250"/>
        <v>1</v>
      </c>
      <c r="BW225" s="327">
        <f t="shared" si="251"/>
        <v>0</v>
      </c>
    </row>
    <row r="226" spans="1:75" hidden="1">
      <c r="A226" s="99"/>
      <c r="B226" s="100"/>
      <c r="C226" s="100"/>
      <c r="D226" s="233"/>
      <c r="E226" s="278">
        <f t="shared" si="236"/>
        <v>0</v>
      </c>
      <c r="F226" s="278" t="str">
        <f t="shared" si="237"/>
        <v/>
      </c>
      <c r="G226" s="101"/>
      <c r="H226" s="102"/>
      <c r="I226" s="103" t="str">
        <f t="shared" si="238"/>
        <v/>
      </c>
      <c r="J226" s="143"/>
      <c r="K226" s="434" t="str">
        <f t="shared" si="239"/>
        <v/>
      </c>
      <c r="L226" s="143"/>
      <c r="M226" s="434" t="str">
        <f t="shared" si="240"/>
        <v/>
      </c>
      <c r="N226" s="143"/>
      <c r="O226" s="434" t="str">
        <f t="shared" si="241"/>
        <v/>
      </c>
      <c r="P226" s="143"/>
      <c r="Q226" s="434" t="str">
        <f t="shared" si="242"/>
        <v/>
      </c>
      <c r="R226" s="143"/>
      <c r="S226" s="434" t="str">
        <f t="shared" si="243"/>
        <v/>
      </c>
      <c r="T226" s="143"/>
      <c r="U226" s="434" t="str">
        <f t="shared" si="244"/>
        <v/>
      </c>
      <c r="V226" s="143"/>
      <c r="W226" s="434" t="str">
        <f t="shared" si="245"/>
        <v/>
      </c>
      <c r="X226" s="143"/>
      <c r="Y226" s="434" t="str">
        <f t="shared" si="246"/>
        <v/>
      </c>
      <c r="Z226" s="143"/>
      <c r="AA226" s="434" t="str">
        <f t="shared" si="247"/>
        <v/>
      </c>
      <c r="AB226" s="143"/>
      <c r="AC226" s="434" t="str">
        <f t="shared" si="248"/>
        <v/>
      </c>
      <c r="AD226" s="143"/>
      <c r="AE226" s="434" t="str">
        <f t="shared" si="214"/>
        <v/>
      </c>
      <c r="AF226" s="143"/>
      <c r="AG226" s="434" t="str">
        <f t="shared" si="215"/>
        <v/>
      </c>
      <c r="AH226" s="143"/>
      <c r="AI226" s="434" t="str">
        <f t="shared" si="216"/>
        <v/>
      </c>
      <c r="AJ226" s="143"/>
      <c r="AK226" s="434" t="str">
        <f t="shared" si="217"/>
        <v/>
      </c>
      <c r="AL226" s="143"/>
      <c r="AM226" s="434" t="str">
        <f t="shared" si="218"/>
        <v/>
      </c>
      <c r="AN226" s="143"/>
      <c r="AO226" s="434" t="str">
        <f t="shared" si="219"/>
        <v/>
      </c>
      <c r="AP226" s="143"/>
      <c r="AQ226" s="434" t="str">
        <f t="shared" si="220"/>
        <v/>
      </c>
      <c r="AR226" s="143"/>
      <c r="AS226" s="434" t="str">
        <f t="shared" si="221"/>
        <v/>
      </c>
      <c r="AT226" s="143"/>
      <c r="AU226" s="434" t="str">
        <f t="shared" si="222"/>
        <v/>
      </c>
      <c r="AV226" s="143"/>
      <c r="AW226" s="434" t="str">
        <f t="shared" si="223"/>
        <v/>
      </c>
      <c r="AX226" s="143"/>
      <c r="AY226" s="434" t="str">
        <f t="shared" si="224"/>
        <v/>
      </c>
      <c r="AZ226" s="143"/>
      <c r="BA226" s="434" t="str">
        <f t="shared" si="225"/>
        <v/>
      </c>
      <c r="BB226" s="143"/>
      <c r="BC226" s="434" t="str">
        <f t="shared" si="226"/>
        <v/>
      </c>
      <c r="BD226" s="143"/>
      <c r="BE226" s="434" t="str">
        <f t="shared" si="227"/>
        <v/>
      </c>
      <c r="BF226" s="143"/>
      <c r="BG226" s="434" t="str">
        <f t="shared" si="228"/>
        <v/>
      </c>
      <c r="BH226" s="143"/>
      <c r="BI226" s="434" t="str">
        <f t="shared" si="229"/>
        <v/>
      </c>
      <c r="BJ226" s="143"/>
      <c r="BK226" s="434" t="str">
        <f t="shared" si="230"/>
        <v/>
      </c>
      <c r="BL226" s="143"/>
      <c r="BM226" s="434" t="str">
        <f t="shared" si="231"/>
        <v/>
      </c>
      <c r="BN226" s="143"/>
      <c r="BO226" s="434" t="str">
        <f t="shared" si="232"/>
        <v/>
      </c>
      <c r="BP226" s="143"/>
      <c r="BQ226" s="434" t="str">
        <f t="shared" si="233"/>
        <v/>
      </c>
      <c r="BR226" s="144">
        <f t="shared" si="249"/>
        <v>1</v>
      </c>
      <c r="BS226" s="434" t="str">
        <f t="shared" si="234"/>
        <v/>
      </c>
      <c r="BT226" s="145"/>
      <c r="BU226" s="434" t="str">
        <f t="shared" si="235"/>
        <v/>
      </c>
      <c r="BV226" s="234">
        <f t="shared" si="250"/>
        <v>1</v>
      </c>
      <c r="BW226" s="327">
        <f t="shared" si="251"/>
        <v>0</v>
      </c>
    </row>
    <row r="227" spans="1:75" hidden="1">
      <c r="A227" s="99"/>
      <c r="B227" s="100"/>
      <c r="C227" s="100"/>
      <c r="D227" s="233"/>
      <c r="E227" s="278">
        <f t="shared" si="236"/>
        <v>0</v>
      </c>
      <c r="F227" s="278" t="str">
        <f t="shared" si="237"/>
        <v/>
      </c>
      <c r="G227" s="101"/>
      <c r="H227" s="102"/>
      <c r="I227" s="103" t="str">
        <f t="shared" si="238"/>
        <v/>
      </c>
      <c r="J227" s="143"/>
      <c r="K227" s="434" t="str">
        <f t="shared" si="239"/>
        <v/>
      </c>
      <c r="L227" s="143"/>
      <c r="M227" s="434" t="str">
        <f t="shared" si="240"/>
        <v/>
      </c>
      <c r="N227" s="143"/>
      <c r="O227" s="434" t="str">
        <f t="shared" si="241"/>
        <v/>
      </c>
      <c r="P227" s="143"/>
      <c r="Q227" s="434" t="str">
        <f t="shared" si="242"/>
        <v/>
      </c>
      <c r="R227" s="143"/>
      <c r="S227" s="434" t="str">
        <f t="shared" si="243"/>
        <v/>
      </c>
      <c r="T227" s="143"/>
      <c r="U227" s="434" t="str">
        <f t="shared" si="244"/>
        <v/>
      </c>
      <c r="V227" s="143"/>
      <c r="W227" s="434" t="str">
        <f t="shared" si="245"/>
        <v/>
      </c>
      <c r="X227" s="143"/>
      <c r="Y227" s="434" t="str">
        <f t="shared" si="246"/>
        <v/>
      </c>
      <c r="Z227" s="143"/>
      <c r="AA227" s="434" t="str">
        <f t="shared" si="247"/>
        <v/>
      </c>
      <c r="AB227" s="143"/>
      <c r="AC227" s="434" t="str">
        <f t="shared" si="248"/>
        <v/>
      </c>
      <c r="AD227" s="143"/>
      <c r="AE227" s="434" t="str">
        <f t="shared" si="214"/>
        <v/>
      </c>
      <c r="AF227" s="143"/>
      <c r="AG227" s="434" t="str">
        <f t="shared" si="215"/>
        <v/>
      </c>
      <c r="AH227" s="143"/>
      <c r="AI227" s="434" t="str">
        <f t="shared" si="216"/>
        <v/>
      </c>
      <c r="AJ227" s="143"/>
      <c r="AK227" s="434" t="str">
        <f t="shared" si="217"/>
        <v/>
      </c>
      <c r="AL227" s="143"/>
      <c r="AM227" s="434" t="str">
        <f t="shared" si="218"/>
        <v/>
      </c>
      <c r="AN227" s="143"/>
      <c r="AO227" s="434" t="str">
        <f t="shared" si="219"/>
        <v/>
      </c>
      <c r="AP227" s="143"/>
      <c r="AQ227" s="434" t="str">
        <f t="shared" si="220"/>
        <v/>
      </c>
      <c r="AR227" s="143"/>
      <c r="AS227" s="434" t="str">
        <f t="shared" si="221"/>
        <v/>
      </c>
      <c r="AT227" s="143"/>
      <c r="AU227" s="434" t="str">
        <f t="shared" si="222"/>
        <v/>
      </c>
      <c r="AV227" s="143"/>
      <c r="AW227" s="434" t="str">
        <f t="shared" si="223"/>
        <v/>
      </c>
      <c r="AX227" s="143"/>
      <c r="AY227" s="434" t="str">
        <f t="shared" si="224"/>
        <v/>
      </c>
      <c r="AZ227" s="143"/>
      <c r="BA227" s="434" t="str">
        <f t="shared" si="225"/>
        <v/>
      </c>
      <c r="BB227" s="143"/>
      <c r="BC227" s="434" t="str">
        <f t="shared" si="226"/>
        <v/>
      </c>
      <c r="BD227" s="143"/>
      <c r="BE227" s="434" t="str">
        <f t="shared" si="227"/>
        <v/>
      </c>
      <c r="BF227" s="143"/>
      <c r="BG227" s="434" t="str">
        <f t="shared" si="228"/>
        <v/>
      </c>
      <c r="BH227" s="143"/>
      <c r="BI227" s="434" t="str">
        <f t="shared" si="229"/>
        <v/>
      </c>
      <c r="BJ227" s="143"/>
      <c r="BK227" s="434" t="str">
        <f t="shared" si="230"/>
        <v/>
      </c>
      <c r="BL227" s="143"/>
      <c r="BM227" s="434" t="str">
        <f t="shared" si="231"/>
        <v/>
      </c>
      <c r="BN227" s="143"/>
      <c r="BO227" s="434" t="str">
        <f t="shared" si="232"/>
        <v/>
      </c>
      <c r="BP227" s="143"/>
      <c r="BQ227" s="434" t="str">
        <f t="shared" si="233"/>
        <v/>
      </c>
      <c r="BR227" s="144">
        <f t="shared" si="249"/>
        <v>1</v>
      </c>
      <c r="BS227" s="434" t="str">
        <f t="shared" si="234"/>
        <v/>
      </c>
      <c r="BT227" s="145"/>
      <c r="BU227" s="434" t="str">
        <f t="shared" si="235"/>
        <v/>
      </c>
      <c r="BV227" s="234">
        <f t="shared" si="250"/>
        <v>1</v>
      </c>
      <c r="BW227" s="327">
        <f t="shared" si="251"/>
        <v>0</v>
      </c>
    </row>
    <row r="228" spans="1:75" hidden="1">
      <c r="A228" s="99"/>
      <c r="B228" s="100"/>
      <c r="C228" s="100"/>
      <c r="D228" s="233"/>
      <c r="E228" s="278">
        <f t="shared" si="236"/>
        <v>0</v>
      </c>
      <c r="F228" s="278" t="str">
        <f t="shared" si="237"/>
        <v/>
      </c>
      <c r="G228" s="101"/>
      <c r="H228" s="102"/>
      <c r="I228" s="103" t="str">
        <f t="shared" si="238"/>
        <v/>
      </c>
      <c r="J228" s="143"/>
      <c r="K228" s="434" t="str">
        <f t="shared" si="239"/>
        <v/>
      </c>
      <c r="L228" s="143"/>
      <c r="M228" s="434" t="str">
        <f t="shared" si="240"/>
        <v/>
      </c>
      <c r="N228" s="143"/>
      <c r="O228" s="434" t="str">
        <f t="shared" si="241"/>
        <v/>
      </c>
      <c r="P228" s="143"/>
      <c r="Q228" s="434" t="str">
        <f t="shared" si="242"/>
        <v/>
      </c>
      <c r="R228" s="143"/>
      <c r="S228" s="434" t="str">
        <f t="shared" si="243"/>
        <v/>
      </c>
      <c r="T228" s="143"/>
      <c r="U228" s="434" t="str">
        <f t="shared" si="244"/>
        <v/>
      </c>
      <c r="V228" s="143"/>
      <c r="W228" s="434" t="str">
        <f t="shared" si="245"/>
        <v/>
      </c>
      <c r="X228" s="143"/>
      <c r="Y228" s="434" t="str">
        <f t="shared" si="246"/>
        <v/>
      </c>
      <c r="Z228" s="143"/>
      <c r="AA228" s="434" t="str">
        <f t="shared" si="247"/>
        <v/>
      </c>
      <c r="AB228" s="143"/>
      <c r="AC228" s="434" t="str">
        <f t="shared" si="248"/>
        <v/>
      </c>
      <c r="AD228" s="143"/>
      <c r="AE228" s="434" t="str">
        <f t="shared" si="214"/>
        <v/>
      </c>
      <c r="AF228" s="143"/>
      <c r="AG228" s="434" t="str">
        <f t="shared" si="215"/>
        <v/>
      </c>
      <c r="AH228" s="143"/>
      <c r="AI228" s="434" t="str">
        <f t="shared" si="216"/>
        <v/>
      </c>
      <c r="AJ228" s="143"/>
      <c r="AK228" s="434" t="str">
        <f t="shared" si="217"/>
        <v/>
      </c>
      <c r="AL228" s="143"/>
      <c r="AM228" s="434" t="str">
        <f t="shared" si="218"/>
        <v/>
      </c>
      <c r="AN228" s="143"/>
      <c r="AO228" s="434" t="str">
        <f t="shared" si="219"/>
        <v/>
      </c>
      <c r="AP228" s="143"/>
      <c r="AQ228" s="434" t="str">
        <f t="shared" si="220"/>
        <v/>
      </c>
      <c r="AR228" s="143"/>
      <c r="AS228" s="434" t="str">
        <f t="shared" si="221"/>
        <v/>
      </c>
      <c r="AT228" s="143"/>
      <c r="AU228" s="434" t="str">
        <f t="shared" si="222"/>
        <v/>
      </c>
      <c r="AV228" s="143"/>
      <c r="AW228" s="434" t="str">
        <f t="shared" si="223"/>
        <v/>
      </c>
      <c r="AX228" s="143"/>
      <c r="AY228" s="434" t="str">
        <f t="shared" si="224"/>
        <v/>
      </c>
      <c r="AZ228" s="143"/>
      <c r="BA228" s="434" t="str">
        <f t="shared" si="225"/>
        <v/>
      </c>
      <c r="BB228" s="143"/>
      <c r="BC228" s="434" t="str">
        <f t="shared" si="226"/>
        <v/>
      </c>
      <c r="BD228" s="143"/>
      <c r="BE228" s="434" t="str">
        <f t="shared" si="227"/>
        <v/>
      </c>
      <c r="BF228" s="143"/>
      <c r="BG228" s="434" t="str">
        <f t="shared" si="228"/>
        <v/>
      </c>
      <c r="BH228" s="143"/>
      <c r="BI228" s="434" t="str">
        <f t="shared" si="229"/>
        <v/>
      </c>
      <c r="BJ228" s="143"/>
      <c r="BK228" s="434" t="str">
        <f t="shared" si="230"/>
        <v/>
      </c>
      <c r="BL228" s="143"/>
      <c r="BM228" s="434" t="str">
        <f t="shared" si="231"/>
        <v/>
      </c>
      <c r="BN228" s="143"/>
      <c r="BO228" s="434" t="str">
        <f t="shared" si="232"/>
        <v/>
      </c>
      <c r="BP228" s="143"/>
      <c r="BQ228" s="434" t="str">
        <f t="shared" si="233"/>
        <v/>
      </c>
      <c r="BR228" s="144">
        <f t="shared" si="249"/>
        <v>1</v>
      </c>
      <c r="BS228" s="434" t="str">
        <f t="shared" si="234"/>
        <v/>
      </c>
      <c r="BT228" s="145"/>
      <c r="BU228" s="434" t="str">
        <f t="shared" si="235"/>
        <v/>
      </c>
      <c r="BV228" s="234">
        <f t="shared" si="250"/>
        <v>1</v>
      </c>
      <c r="BW228" s="327">
        <f t="shared" si="251"/>
        <v>0</v>
      </c>
    </row>
    <row r="229" spans="1:75" hidden="1">
      <c r="A229" s="99"/>
      <c r="B229" s="100"/>
      <c r="C229" s="100"/>
      <c r="D229" s="233"/>
      <c r="E229" s="278">
        <f t="shared" si="236"/>
        <v>0</v>
      </c>
      <c r="F229" s="278" t="str">
        <f t="shared" si="237"/>
        <v/>
      </c>
      <c r="G229" s="101"/>
      <c r="H229" s="102"/>
      <c r="I229" s="103" t="str">
        <f t="shared" si="238"/>
        <v/>
      </c>
      <c r="J229" s="143"/>
      <c r="K229" s="434" t="str">
        <f t="shared" si="239"/>
        <v/>
      </c>
      <c r="L229" s="143"/>
      <c r="M229" s="434" t="str">
        <f t="shared" si="240"/>
        <v/>
      </c>
      <c r="N229" s="143"/>
      <c r="O229" s="434" t="str">
        <f t="shared" si="241"/>
        <v/>
      </c>
      <c r="P229" s="143"/>
      <c r="Q229" s="434" t="str">
        <f t="shared" si="242"/>
        <v/>
      </c>
      <c r="R229" s="143"/>
      <c r="S229" s="434" t="str">
        <f t="shared" si="243"/>
        <v/>
      </c>
      <c r="T229" s="143"/>
      <c r="U229" s="434" t="str">
        <f t="shared" si="244"/>
        <v/>
      </c>
      <c r="V229" s="143"/>
      <c r="W229" s="434" t="str">
        <f t="shared" si="245"/>
        <v/>
      </c>
      <c r="X229" s="143"/>
      <c r="Y229" s="434" t="str">
        <f t="shared" si="246"/>
        <v/>
      </c>
      <c r="Z229" s="143"/>
      <c r="AA229" s="434" t="str">
        <f t="shared" si="247"/>
        <v/>
      </c>
      <c r="AB229" s="143"/>
      <c r="AC229" s="434" t="str">
        <f t="shared" si="248"/>
        <v/>
      </c>
      <c r="AD229" s="143"/>
      <c r="AE229" s="434" t="str">
        <f t="shared" si="214"/>
        <v/>
      </c>
      <c r="AF229" s="143"/>
      <c r="AG229" s="434" t="str">
        <f t="shared" si="215"/>
        <v/>
      </c>
      <c r="AH229" s="143"/>
      <c r="AI229" s="434" t="str">
        <f t="shared" si="216"/>
        <v/>
      </c>
      <c r="AJ229" s="143"/>
      <c r="AK229" s="434" t="str">
        <f t="shared" si="217"/>
        <v/>
      </c>
      <c r="AL229" s="143"/>
      <c r="AM229" s="434" t="str">
        <f t="shared" si="218"/>
        <v/>
      </c>
      <c r="AN229" s="143"/>
      <c r="AO229" s="434" t="str">
        <f t="shared" si="219"/>
        <v/>
      </c>
      <c r="AP229" s="143"/>
      <c r="AQ229" s="434" t="str">
        <f t="shared" si="220"/>
        <v/>
      </c>
      <c r="AR229" s="143"/>
      <c r="AS229" s="434" t="str">
        <f t="shared" si="221"/>
        <v/>
      </c>
      <c r="AT229" s="143"/>
      <c r="AU229" s="434" t="str">
        <f t="shared" si="222"/>
        <v/>
      </c>
      <c r="AV229" s="143"/>
      <c r="AW229" s="434" t="str">
        <f t="shared" si="223"/>
        <v/>
      </c>
      <c r="AX229" s="143"/>
      <c r="AY229" s="434" t="str">
        <f t="shared" si="224"/>
        <v/>
      </c>
      <c r="AZ229" s="143"/>
      <c r="BA229" s="434" t="str">
        <f t="shared" si="225"/>
        <v/>
      </c>
      <c r="BB229" s="143"/>
      <c r="BC229" s="434" t="str">
        <f t="shared" si="226"/>
        <v/>
      </c>
      <c r="BD229" s="143"/>
      <c r="BE229" s="434" t="str">
        <f t="shared" si="227"/>
        <v/>
      </c>
      <c r="BF229" s="143"/>
      <c r="BG229" s="434" t="str">
        <f t="shared" si="228"/>
        <v/>
      </c>
      <c r="BH229" s="143"/>
      <c r="BI229" s="434" t="str">
        <f t="shared" si="229"/>
        <v/>
      </c>
      <c r="BJ229" s="143"/>
      <c r="BK229" s="434" t="str">
        <f t="shared" si="230"/>
        <v/>
      </c>
      <c r="BL229" s="143"/>
      <c r="BM229" s="434" t="str">
        <f t="shared" si="231"/>
        <v/>
      </c>
      <c r="BN229" s="143"/>
      <c r="BO229" s="434" t="str">
        <f t="shared" si="232"/>
        <v/>
      </c>
      <c r="BP229" s="143"/>
      <c r="BQ229" s="434" t="str">
        <f t="shared" si="233"/>
        <v/>
      </c>
      <c r="BR229" s="144">
        <f t="shared" si="249"/>
        <v>1</v>
      </c>
      <c r="BS229" s="434" t="str">
        <f t="shared" si="234"/>
        <v/>
      </c>
      <c r="BT229" s="145"/>
      <c r="BU229" s="434" t="str">
        <f t="shared" si="235"/>
        <v/>
      </c>
      <c r="BV229" s="234">
        <f t="shared" si="250"/>
        <v>1</v>
      </c>
      <c r="BW229" s="327">
        <f t="shared" si="251"/>
        <v>0</v>
      </c>
    </row>
    <row r="230" spans="1:75" hidden="1">
      <c r="A230" s="99"/>
      <c r="B230" s="100"/>
      <c r="C230" s="100"/>
      <c r="D230" s="233"/>
      <c r="E230" s="278">
        <f t="shared" si="236"/>
        <v>0</v>
      </c>
      <c r="F230" s="278" t="str">
        <f t="shared" si="237"/>
        <v/>
      </c>
      <c r="G230" s="101"/>
      <c r="H230" s="102"/>
      <c r="I230" s="103" t="str">
        <f t="shared" si="238"/>
        <v/>
      </c>
      <c r="J230" s="143"/>
      <c r="K230" s="434" t="str">
        <f t="shared" si="239"/>
        <v/>
      </c>
      <c r="L230" s="143"/>
      <c r="M230" s="434" t="str">
        <f t="shared" si="240"/>
        <v/>
      </c>
      <c r="N230" s="143"/>
      <c r="O230" s="434" t="str">
        <f t="shared" si="241"/>
        <v/>
      </c>
      <c r="P230" s="143"/>
      <c r="Q230" s="434" t="str">
        <f t="shared" si="242"/>
        <v/>
      </c>
      <c r="R230" s="143"/>
      <c r="S230" s="434" t="str">
        <f t="shared" si="243"/>
        <v/>
      </c>
      <c r="T230" s="143"/>
      <c r="U230" s="434" t="str">
        <f t="shared" si="244"/>
        <v/>
      </c>
      <c r="V230" s="143"/>
      <c r="W230" s="434" t="str">
        <f t="shared" si="245"/>
        <v/>
      </c>
      <c r="X230" s="143"/>
      <c r="Y230" s="434" t="str">
        <f t="shared" si="246"/>
        <v/>
      </c>
      <c r="Z230" s="143"/>
      <c r="AA230" s="434" t="str">
        <f t="shared" si="247"/>
        <v/>
      </c>
      <c r="AB230" s="143"/>
      <c r="AC230" s="434" t="str">
        <f t="shared" si="248"/>
        <v/>
      </c>
      <c r="AD230" s="143"/>
      <c r="AE230" s="434" t="str">
        <f t="shared" si="214"/>
        <v/>
      </c>
      <c r="AF230" s="143"/>
      <c r="AG230" s="434" t="str">
        <f t="shared" si="215"/>
        <v/>
      </c>
      <c r="AH230" s="143"/>
      <c r="AI230" s="434" t="str">
        <f t="shared" si="216"/>
        <v/>
      </c>
      <c r="AJ230" s="143"/>
      <c r="AK230" s="434" t="str">
        <f t="shared" si="217"/>
        <v/>
      </c>
      <c r="AL230" s="143"/>
      <c r="AM230" s="434" t="str">
        <f t="shared" si="218"/>
        <v/>
      </c>
      <c r="AN230" s="143"/>
      <c r="AO230" s="434" t="str">
        <f t="shared" si="219"/>
        <v/>
      </c>
      <c r="AP230" s="143"/>
      <c r="AQ230" s="434" t="str">
        <f t="shared" si="220"/>
        <v/>
      </c>
      <c r="AR230" s="143"/>
      <c r="AS230" s="434" t="str">
        <f t="shared" si="221"/>
        <v/>
      </c>
      <c r="AT230" s="143"/>
      <c r="AU230" s="434" t="str">
        <f t="shared" si="222"/>
        <v/>
      </c>
      <c r="AV230" s="143"/>
      <c r="AW230" s="434" t="str">
        <f t="shared" si="223"/>
        <v/>
      </c>
      <c r="AX230" s="143"/>
      <c r="AY230" s="434" t="str">
        <f t="shared" si="224"/>
        <v/>
      </c>
      <c r="AZ230" s="143"/>
      <c r="BA230" s="434" t="str">
        <f t="shared" si="225"/>
        <v/>
      </c>
      <c r="BB230" s="143"/>
      <c r="BC230" s="434" t="str">
        <f t="shared" si="226"/>
        <v/>
      </c>
      <c r="BD230" s="143"/>
      <c r="BE230" s="434" t="str">
        <f t="shared" si="227"/>
        <v/>
      </c>
      <c r="BF230" s="143"/>
      <c r="BG230" s="434" t="str">
        <f t="shared" si="228"/>
        <v/>
      </c>
      <c r="BH230" s="143"/>
      <c r="BI230" s="434" t="str">
        <f t="shared" si="229"/>
        <v/>
      </c>
      <c r="BJ230" s="143"/>
      <c r="BK230" s="434" t="str">
        <f t="shared" si="230"/>
        <v/>
      </c>
      <c r="BL230" s="143"/>
      <c r="BM230" s="434" t="str">
        <f t="shared" si="231"/>
        <v/>
      </c>
      <c r="BN230" s="143"/>
      <c r="BO230" s="434" t="str">
        <f t="shared" si="232"/>
        <v/>
      </c>
      <c r="BP230" s="143"/>
      <c r="BQ230" s="434" t="str">
        <f t="shared" si="233"/>
        <v/>
      </c>
      <c r="BR230" s="144">
        <f t="shared" si="249"/>
        <v>1</v>
      </c>
      <c r="BS230" s="434" t="str">
        <f t="shared" si="234"/>
        <v/>
      </c>
      <c r="BT230" s="145"/>
      <c r="BU230" s="434" t="str">
        <f t="shared" si="235"/>
        <v/>
      </c>
      <c r="BV230" s="234">
        <f t="shared" si="250"/>
        <v>1</v>
      </c>
      <c r="BW230" s="327">
        <f t="shared" si="251"/>
        <v>0</v>
      </c>
    </row>
    <row r="231" spans="1:75" hidden="1">
      <c r="A231" s="99"/>
      <c r="B231" s="100"/>
      <c r="C231" s="100"/>
      <c r="D231" s="233"/>
      <c r="E231" s="278">
        <f t="shared" si="236"/>
        <v>0</v>
      </c>
      <c r="F231" s="278" t="str">
        <f t="shared" si="237"/>
        <v/>
      </c>
      <c r="G231" s="101"/>
      <c r="H231" s="102"/>
      <c r="I231" s="103" t="str">
        <f t="shared" si="238"/>
        <v/>
      </c>
      <c r="J231" s="143"/>
      <c r="K231" s="434" t="str">
        <f t="shared" si="239"/>
        <v/>
      </c>
      <c r="L231" s="143"/>
      <c r="M231" s="434" t="str">
        <f t="shared" si="240"/>
        <v/>
      </c>
      <c r="N231" s="143"/>
      <c r="O231" s="434" t="str">
        <f t="shared" si="241"/>
        <v/>
      </c>
      <c r="P231" s="143"/>
      <c r="Q231" s="434" t="str">
        <f t="shared" si="242"/>
        <v/>
      </c>
      <c r="R231" s="143"/>
      <c r="S231" s="434" t="str">
        <f t="shared" si="243"/>
        <v/>
      </c>
      <c r="T231" s="143"/>
      <c r="U231" s="434" t="str">
        <f t="shared" si="244"/>
        <v/>
      </c>
      <c r="V231" s="143"/>
      <c r="W231" s="434" t="str">
        <f t="shared" si="245"/>
        <v/>
      </c>
      <c r="X231" s="143"/>
      <c r="Y231" s="434" t="str">
        <f t="shared" si="246"/>
        <v/>
      </c>
      <c r="Z231" s="143"/>
      <c r="AA231" s="434" t="str">
        <f t="shared" si="247"/>
        <v/>
      </c>
      <c r="AB231" s="143"/>
      <c r="AC231" s="434" t="str">
        <f t="shared" si="248"/>
        <v/>
      </c>
      <c r="AD231" s="143"/>
      <c r="AE231" s="434" t="str">
        <f t="shared" si="214"/>
        <v/>
      </c>
      <c r="AF231" s="143"/>
      <c r="AG231" s="434" t="str">
        <f t="shared" si="215"/>
        <v/>
      </c>
      <c r="AH231" s="143"/>
      <c r="AI231" s="434" t="str">
        <f t="shared" si="216"/>
        <v/>
      </c>
      <c r="AJ231" s="143"/>
      <c r="AK231" s="434" t="str">
        <f t="shared" si="217"/>
        <v/>
      </c>
      <c r="AL231" s="143"/>
      <c r="AM231" s="434" t="str">
        <f t="shared" si="218"/>
        <v/>
      </c>
      <c r="AN231" s="143"/>
      <c r="AO231" s="434" t="str">
        <f t="shared" si="219"/>
        <v/>
      </c>
      <c r="AP231" s="143"/>
      <c r="AQ231" s="434" t="str">
        <f t="shared" si="220"/>
        <v/>
      </c>
      <c r="AR231" s="143"/>
      <c r="AS231" s="434" t="str">
        <f t="shared" si="221"/>
        <v/>
      </c>
      <c r="AT231" s="143"/>
      <c r="AU231" s="434" t="str">
        <f t="shared" si="222"/>
        <v/>
      </c>
      <c r="AV231" s="143"/>
      <c r="AW231" s="434" t="str">
        <f t="shared" si="223"/>
        <v/>
      </c>
      <c r="AX231" s="143"/>
      <c r="AY231" s="434" t="str">
        <f t="shared" si="224"/>
        <v/>
      </c>
      <c r="AZ231" s="143"/>
      <c r="BA231" s="434" t="str">
        <f t="shared" si="225"/>
        <v/>
      </c>
      <c r="BB231" s="143"/>
      <c r="BC231" s="434" t="str">
        <f t="shared" si="226"/>
        <v/>
      </c>
      <c r="BD231" s="143"/>
      <c r="BE231" s="434" t="str">
        <f t="shared" si="227"/>
        <v/>
      </c>
      <c r="BF231" s="143"/>
      <c r="BG231" s="434" t="str">
        <f t="shared" si="228"/>
        <v/>
      </c>
      <c r="BH231" s="143"/>
      <c r="BI231" s="434" t="str">
        <f t="shared" si="229"/>
        <v/>
      </c>
      <c r="BJ231" s="143"/>
      <c r="BK231" s="434" t="str">
        <f t="shared" si="230"/>
        <v/>
      </c>
      <c r="BL231" s="143"/>
      <c r="BM231" s="434" t="str">
        <f t="shared" si="231"/>
        <v/>
      </c>
      <c r="BN231" s="143"/>
      <c r="BO231" s="434" t="str">
        <f t="shared" si="232"/>
        <v/>
      </c>
      <c r="BP231" s="143"/>
      <c r="BQ231" s="434" t="str">
        <f t="shared" si="233"/>
        <v/>
      </c>
      <c r="BR231" s="144">
        <f t="shared" si="249"/>
        <v>1</v>
      </c>
      <c r="BS231" s="434" t="str">
        <f t="shared" si="234"/>
        <v/>
      </c>
      <c r="BT231" s="145"/>
      <c r="BU231" s="434" t="str">
        <f t="shared" si="235"/>
        <v/>
      </c>
      <c r="BV231" s="234">
        <f t="shared" si="250"/>
        <v>1</v>
      </c>
      <c r="BW231" s="327">
        <f t="shared" si="251"/>
        <v>0</v>
      </c>
    </row>
    <row r="232" spans="1:75" hidden="1">
      <c r="A232" s="99"/>
      <c r="B232" s="100"/>
      <c r="C232" s="100"/>
      <c r="D232" s="233"/>
      <c r="E232" s="278">
        <f t="shared" si="236"/>
        <v>0</v>
      </c>
      <c r="F232" s="278" t="str">
        <f t="shared" si="237"/>
        <v/>
      </c>
      <c r="G232" s="101"/>
      <c r="H232" s="102"/>
      <c r="I232" s="103" t="str">
        <f t="shared" si="238"/>
        <v/>
      </c>
      <c r="J232" s="143"/>
      <c r="K232" s="434" t="str">
        <f t="shared" si="239"/>
        <v/>
      </c>
      <c r="L232" s="143"/>
      <c r="M232" s="434" t="str">
        <f t="shared" si="240"/>
        <v/>
      </c>
      <c r="N232" s="143"/>
      <c r="O232" s="434" t="str">
        <f t="shared" si="241"/>
        <v/>
      </c>
      <c r="P232" s="143"/>
      <c r="Q232" s="434" t="str">
        <f t="shared" si="242"/>
        <v/>
      </c>
      <c r="R232" s="143"/>
      <c r="S232" s="434" t="str">
        <f t="shared" si="243"/>
        <v/>
      </c>
      <c r="T232" s="143"/>
      <c r="U232" s="434" t="str">
        <f t="shared" si="244"/>
        <v/>
      </c>
      <c r="V232" s="143"/>
      <c r="W232" s="434" t="str">
        <f t="shared" si="245"/>
        <v/>
      </c>
      <c r="X232" s="143"/>
      <c r="Y232" s="434" t="str">
        <f t="shared" si="246"/>
        <v/>
      </c>
      <c r="Z232" s="143"/>
      <c r="AA232" s="434" t="str">
        <f t="shared" si="247"/>
        <v/>
      </c>
      <c r="AB232" s="143"/>
      <c r="AC232" s="434" t="str">
        <f t="shared" si="248"/>
        <v/>
      </c>
      <c r="AD232" s="143"/>
      <c r="AE232" s="434" t="str">
        <f t="shared" si="214"/>
        <v/>
      </c>
      <c r="AF232" s="143"/>
      <c r="AG232" s="434" t="str">
        <f t="shared" si="215"/>
        <v/>
      </c>
      <c r="AH232" s="143"/>
      <c r="AI232" s="434" t="str">
        <f t="shared" si="216"/>
        <v/>
      </c>
      <c r="AJ232" s="143"/>
      <c r="AK232" s="434" t="str">
        <f t="shared" si="217"/>
        <v/>
      </c>
      <c r="AL232" s="143"/>
      <c r="AM232" s="434" t="str">
        <f t="shared" si="218"/>
        <v/>
      </c>
      <c r="AN232" s="143"/>
      <c r="AO232" s="434" t="str">
        <f t="shared" si="219"/>
        <v/>
      </c>
      <c r="AP232" s="143"/>
      <c r="AQ232" s="434" t="str">
        <f t="shared" si="220"/>
        <v/>
      </c>
      <c r="AR232" s="143"/>
      <c r="AS232" s="434" t="str">
        <f t="shared" si="221"/>
        <v/>
      </c>
      <c r="AT232" s="143"/>
      <c r="AU232" s="434" t="str">
        <f t="shared" si="222"/>
        <v/>
      </c>
      <c r="AV232" s="143"/>
      <c r="AW232" s="434" t="str">
        <f t="shared" si="223"/>
        <v/>
      </c>
      <c r="AX232" s="143"/>
      <c r="AY232" s="434" t="str">
        <f t="shared" si="224"/>
        <v/>
      </c>
      <c r="AZ232" s="143"/>
      <c r="BA232" s="434" t="str">
        <f t="shared" si="225"/>
        <v/>
      </c>
      <c r="BB232" s="143"/>
      <c r="BC232" s="434" t="str">
        <f t="shared" si="226"/>
        <v/>
      </c>
      <c r="BD232" s="143"/>
      <c r="BE232" s="434" t="str">
        <f t="shared" si="227"/>
        <v/>
      </c>
      <c r="BF232" s="143"/>
      <c r="BG232" s="434" t="str">
        <f t="shared" si="228"/>
        <v/>
      </c>
      <c r="BH232" s="143"/>
      <c r="BI232" s="434" t="str">
        <f t="shared" si="229"/>
        <v/>
      </c>
      <c r="BJ232" s="143"/>
      <c r="BK232" s="434" t="str">
        <f t="shared" si="230"/>
        <v/>
      </c>
      <c r="BL232" s="143"/>
      <c r="BM232" s="434" t="str">
        <f t="shared" si="231"/>
        <v/>
      </c>
      <c r="BN232" s="143"/>
      <c r="BO232" s="434" t="str">
        <f t="shared" si="232"/>
        <v/>
      </c>
      <c r="BP232" s="143"/>
      <c r="BQ232" s="434" t="str">
        <f t="shared" si="233"/>
        <v/>
      </c>
      <c r="BR232" s="144">
        <f t="shared" si="249"/>
        <v>1</v>
      </c>
      <c r="BS232" s="434" t="str">
        <f t="shared" si="234"/>
        <v/>
      </c>
      <c r="BT232" s="145"/>
      <c r="BU232" s="434" t="str">
        <f t="shared" si="235"/>
        <v/>
      </c>
      <c r="BV232" s="234">
        <f t="shared" si="250"/>
        <v>1</v>
      </c>
      <c r="BW232" s="327">
        <f t="shared" si="251"/>
        <v>0</v>
      </c>
    </row>
    <row r="233" spans="1:75" hidden="1">
      <c r="A233" s="99"/>
      <c r="B233" s="100"/>
      <c r="C233" s="100"/>
      <c r="D233" s="233"/>
      <c r="E233" s="278">
        <f t="shared" si="236"/>
        <v>0</v>
      </c>
      <c r="F233" s="278" t="str">
        <f t="shared" si="237"/>
        <v/>
      </c>
      <c r="G233" s="101"/>
      <c r="H233" s="102"/>
      <c r="I233" s="103" t="str">
        <f t="shared" si="238"/>
        <v/>
      </c>
      <c r="J233" s="143"/>
      <c r="K233" s="434" t="str">
        <f t="shared" si="239"/>
        <v/>
      </c>
      <c r="L233" s="143"/>
      <c r="M233" s="434" t="str">
        <f t="shared" si="240"/>
        <v/>
      </c>
      <c r="N233" s="143"/>
      <c r="O233" s="434" t="str">
        <f t="shared" si="241"/>
        <v/>
      </c>
      <c r="P233" s="143"/>
      <c r="Q233" s="434" t="str">
        <f t="shared" si="242"/>
        <v/>
      </c>
      <c r="R233" s="143"/>
      <c r="S233" s="434" t="str">
        <f t="shared" si="243"/>
        <v/>
      </c>
      <c r="T233" s="143"/>
      <c r="U233" s="434" t="str">
        <f t="shared" si="244"/>
        <v/>
      </c>
      <c r="V233" s="143"/>
      <c r="W233" s="434" t="str">
        <f t="shared" si="245"/>
        <v/>
      </c>
      <c r="X233" s="143"/>
      <c r="Y233" s="434" t="str">
        <f t="shared" si="246"/>
        <v/>
      </c>
      <c r="Z233" s="143"/>
      <c r="AA233" s="434" t="str">
        <f t="shared" si="247"/>
        <v/>
      </c>
      <c r="AB233" s="143"/>
      <c r="AC233" s="434" t="str">
        <f t="shared" si="248"/>
        <v/>
      </c>
      <c r="AD233" s="143"/>
      <c r="AE233" s="434" t="str">
        <f t="shared" si="214"/>
        <v/>
      </c>
      <c r="AF233" s="143"/>
      <c r="AG233" s="434" t="str">
        <f t="shared" si="215"/>
        <v/>
      </c>
      <c r="AH233" s="143"/>
      <c r="AI233" s="434" t="str">
        <f t="shared" si="216"/>
        <v/>
      </c>
      <c r="AJ233" s="143"/>
      <c r="AK233" s="434" t="str">
        <f t="shared" si="217"/>
        <v/>
      </c>
      <c r="AL233" s="143"/>
      <c r="AM233" s="434" t="str">
        <f t="shared" si="218"/>
        <v/>
      </c>
      <c r="AN233" s="143"/>
      <c r="AO233" s="434" t="str">
        <f t="shared" si="219"/>
        <v/>
      </c>
      <c r="AP233" s="143"/>
      <c r="AQ233" s="434" t="str">
        <f t="shared" si="220"/>
        <v/>
      </c>
      <c r="AR233" s="143"/>
      <c r="AS233" s="434" t="str">
        <f t="shared" si="221"/>
        <v/>
      </c>
      <c r="AT233" s="143"/>
      <c r="AU233" s="434" t="str">
        <f t="shared" si="222"/>
        <v/>
      </c>
      <c r="AV233" s="143"/>
      <c r="AW233" s="434" t="str">
        <f t="shared" si="223"/>
        <v/>
      </c>
      <c r="AX233" s="143"/>
      <c r="AY233" s="434" t="str">
        <f t="shared" si="224"/>
        <v/>
      </c>
      <c r="AZ233" s="143"/>
      <c r="BA233" s="434" t="str">
        <f t="shared" si="225"/>
        <v/>
      </c>
      <c r="BB233" s="143"/>
      <c r="BC233" s="434" t="str">
        <f t="shared" si="226"/>
        <v/>
      </c>
      <c r="BD233" s="143"/>
      <c r="BE233" s="434" t="str">
        <f t="shared" si="227"/>
        <v/>
      </c>
      <c r="BF233" s="143"/>
      <c r="BG233" s="434" t="str">
        <f t="shared" si="228"/>
        <v/>
      </c>
      <c r="BH233" s="143"/>
      <c r="BI233" s="434" t="str">
        <f t="shared" si="229"/>
        <v/>
      </c>
      <c r="BJ233" s="143"/>
      <c r="BK233" s="434" t="str">
        <f t="shared" si="230"/>
        <v/>
      </c>
      <c r="BL233" s="143"/>
      <c r="BM233" s="434" t="str">
        <f t="shared" si="231"/>
        <v/>
      </c>
      <c r="BN233" s="143"/>
      <c r="BO233" s="434" t="str">
        <f t="shared" si="232"/>
        <v/>
      </c>
      <c r="BP233" s="143"/>
      <c r="BQ233" s="434" t="str">
        <f t="shared" si="233"/>
        <v/>
      </c>
      <c r="BR233" s="144">
        <f t="shared" si="249"/>
        <v>1</v>
      </c>
      <c r="BS233" s="434" t="str">
        <f t="shared" si="234"/>
        <v/>
      </c>
      <c r="BT233" s="145"/>
      <c r="BU233" s="434" t="str">
        <f t="shared" si="235"/>
        <v/>
      </c>
      <c r="BV233" s="234">
        <f t="shared" si="250"/>
        <v>1</v>
      </c>
      <c r="BW233" s="327">
        <f t="shared" si="251"/>
        <v>0</v>
      </c>
    </row>
    <row r="234" spans="1:75" hidden="1">
      <c r="A234" s="99"/>
      <c r="B234" s="100"/>
      <c r="C234" s="100"/>
      <c r="D234" s="233"/>
      <c r="E234" s="278">
        <f t="shared" si="236"/>
        <v>0</v>
      </c>
      <c r="F234" s="278" t="str">
        <f t="shared" si="237"/>
        <v/>
      </c>
      <c r="G234" s="101"/>
      <c r="H234" s="102"/>
      <c r="I234" s="103" t="str">
        <f t="shared" si="238"/>
        <v/>
      </c>
      <c r="J234" s="143"/>
      <c r="K234" s="434" t="str">
        <f t="shared" si="239"/>
        <v/>
      </c>
      <c r="L234" s="143"/>
      <c r="M234" s="434" t="str">
        <f t="shared" si="240"/>
        <v/>
      </c>
      <c r="N234" s="143"/>
      <c r="O234" s="434" t="str">
        <f t="shared" si="241"/>
        <v/>
      </c>
      <c r="P234" s="143"/>
      <c r="Q234" s="434" t="str">
        <f t="shared" si="242"/>
        <v/>
      </c>
      <c r="R234" s="143"/>
      <c r="S234" s="434" t="str">
        <f t="shared" si="243"/>
        <v/>
      </c>
      <c r="T234" s="143"/>
      <c r="U234" s="434" t="str">
        <f t="shared" si="244"/>
        <v/>
      </c>
      <c r="V234" s="143"/>
      <c r="W234" s="434" t="str">
        <f t="shared" si="245"/>
        <v/>
      </c>
      <c r="X234" s="143"/>
      <c r="Y234" s="434" t="str">
        <f t="shared" si="246"/>
        <v/>
      </c>
      <c r="Z234" s="143"/>
      <c r="AA234" s="434" t="str">
        <f t="shared" si="247"/>
        <v/>
      </c>
      <c r="AB234" s="143"/>
      <c r="AC234" s="434" t="str">
        <f t="shared" si="248"/>
        <v/>
      </c>
      <c r="AD234" s="143"/>
      <c r="AE234" s="434" t="str">
        <f t="shared" si="214"/>
        <v/>
      </c>
      <c r="AF234" s="143"/>
      <c r="AG234" s="434" t="str">
        <f t="shared" si="215"/>
        <v/>
      </c>
      <c r="AH234" s="143"/>
      <c r="AI234" s="434" t="str">
        <f t="shared" si="216"/>
        <v/>
      </c>
      <c r="AJ234" s="143"/>
      <c r="AK234" s="434" t="str">
        <f t="shared" si="217"/>
        <v/>
      </c>
      <c r="AL234" s="143"/>
      <c r="AM234" s="434" t="str">
        <f t="shared" si="218"/>
        <v/>
      </c>
      <c r="AN234" s="143"/>
      <c r="AO234" s="434" t="str">
        <f t="shared" si="219"/>
        <v/>
      </c>
      <c r="AP234" s="143"/>
      <c r="AQ234" s="434" t="str">
        <f t="shared" si="220"/>
        <v/>
      </c>
      <c r="AR234" s="143"/>
      <c r="AS234" s="434" t="str">
        <f t="shared" si="221"/>
        <v/>
      </c>
      <c r="AT234" s="143"/>
      <c r="AU234" s="434" t="str">
        <f t="shared" si="222"/>
        <v/>
      </c>
      <c r="AV234" s="143"/>
      <c r="AW234" s="434" t="str">
        <f t="shared" si="223"/>
        <v/>
      </c>
      <c r="AX234" s="143"/>
      <c r="AY234" s="434" t="str">
        <f t="shared" si="224"/>
        <v/>
      </c>
      <c r="AZ234" s="143"/>
      <c r="BA234" s="434" t="str">
        <f t="shared" si="225"/>
        <v/>
      </c>
      <c r="BB234" s="143"/>
      <c r="BC234" s="434" t="str">
        <f t="shared" si="226"/>
        <v/>
      </c>
      <c r="BD234" s="143"/>
      <c r="BE234" s="434" t="str">
        <f t="shared" si="227"/>
        <v/>
      </c>
      <c r="BF234" s="143"/>
      <c r="BG234" s="434" t="str">
        <f t="shared" si="228"/>
        <v/>
      </c>
      <c r="BH234" s="143"/>
      <c r="BI234" s="434" t="str">
        <f t="shared" si="229"/>
        <v/>
      </c>
      <c r="BJ234" s="143"/>
      <c r="BK234" s="434" t="str">
        <f t="shared" si="230"/>
        <v/>
      </c>
      <c r="BL234" s="143"/>
      <c r="BM234" s="434" t="str">
        <f t="shared" si="231"/>
        <v/>
      </c>
      <c r="BN234" s="143"/>
      <c r="BO234" s="434" t="str">
        <f t="shared" si="232"/>
        <v/>
      </c>
      <c r="BP234" s="143"/>
      <c r="BQ234" s="434" t="str">
        <f t="shared" si="233"/>
        <v/>
      </c>
      <c r="BR234" s="144">
        <f t="shared" si="249"/>
        <v>1</v>
      </c>
      <c r="BS234" s="434" t="str">
        <f t="shared" si="234"/>
        <v/>
      </c>
      <c r="BT234" s="145"/>
      <c r="BU234" s="434" t="str">
        <f t="shared" si="235"/>
        <v/>
      </c>
      <c r="BV234" s="234">
        <f t="shared" si="250"/>
        <v>1</v>
      </c>
      <c r="BW234" s="327">
        <f t="shared" si="251"/>
        <v>0</v>
      </c>
    </row>
    <row r="235" spans="1:75" hidden="1">
      <c r="A235" s="99"/>
      <c r="B235" s="100"/>
      <c r="C235" s="100"/>
      <c r="D235" s="233"/>
      <c r="E235" s="278">
        <f t="shared" si="236"/>
        <v>0</v>
      </c>
      <c r="F235" s="278" t="str">
        <f t="shared" si="237"/>
        <v/>
      </c>
      <c r="G235" s="101"/>
      <c r="H235" s="102"/>
      <c r="I235" s="103" t="str">
        <f t="shared" si="238"/>
        <v/>
      </c>
      <c r="J235" s="143"/>
      <c r="K235" s="434" t="str">
        <f t="shared" si="239"/>
        <v/>
      </c>
      <c r="L235" s="143"/>
      <c r="M235" s="434" t="str">
        <f t="shared" si="240"/>
        <v/>
      </c>
      <c r="N235" s="143"/>
      <c r="O235" s="434" t="str">
        <f t="shared" si="241"/>
        <v/>
      </c>
      <c r="P235" s="143"/>
      <c r="Q235" s="434" t="str">
        <f t="shared" si="242"/>
        <v/>
      </c>
      <c r="R235" s="143"/>
      <c r="S235" s="434" t="str">
        <f t="shared" si="243"/>
        <v/>
      </c>
      <c r="T235" s="143"/>
      <c r="U235" s="434" t="str">
        <f t="shared" si="244"/>
        <v/>
      </c>
      <c r="V235" s="143"/>
      <c r="W235" s="434" t="str">
        <f t="shared" si="245"/>
        <v/>
      </c>
      <c r="X235" s="143"/>
      <c r="Y235" s="434" t="str">
        <f t="shared" si="246"/>
        <v/>
      </c>
      <c r="Z235" s="143"/>
      <c r="AA235" s="434" t="str">
        <f t="shared" si="247"/>
        <v/>
      </c>
      <c r="AB235" s="143"/>
      <c r="AC235" s="434" t="str">
        <f t="shared" si="248"/>
        <v/>
      </c>
      <c r="AD235" s="143"/>
      <c r="AE235" s="434" t="str">
        <f t="shared" si="214"/>
        <v/>
      </c>
      <c r="AF235" s="143"/>
      <c r="AG235" s="434" t="str">
        <f t="shared" si="215"/>
        <v/>
      </c>
      <c r="AH235" s="143"/>
      <c r="AI235" s="434" t="str">
        <f t="shared" si="216"/>
        <v/>
      </c>
      <c r="AJ235" s="143"/>
      <c r="AK235" s="434" t="str">
        <f t="shared" si="217"/>
        <v/>
      </c>
      <c r="AL235" s="143"/>
      <c r="AM235" s="434" t="str">
        <f t="shared" si="218"/>
        <v/>
      </c>
      <c r="AN235" s="143"/>
      <c r="AO235" s="434" t="str">
        <f t="shared" si="219"/>
        <v/>
      </c>
      <c r="AP235" s="143"/>
      <c r="AQ235" s="434" t="str">
        <f t="shared" si="220"/>
        <v/>
      </c>
      <c r="AR235" s="143"/>
      <c r="AS235" s="434" t="str">
        <f t="shared" si="221"/>
        <v/>
      </c>
      <c r="AT235" s="143"/>
      <c r="AU235" s="434" t="str">
        <f t="shared" si="222"/>
        <v/>
      </c>
      <c r="AV235" s="143"/>
      <c r="AW235" s="434" t="str">
        <f t="shared" si="223"/>
        <v/>
      </c>
      <c r="AX235" s="143"/>
      <c r="AY235" s="434" t="str">
        <f t="shared" si="224"/>
        <v/>
      </c>
      <c r="AZ235" s="143"/>
      <c r="BA235" s="434" t="str">
        <f t="shared" si="225"/>
        <v/>
      </c>
      <c r="BB235" s="143"/>
      <c r="BC235" s="434" t="str">
        <f t="shared" si="226"/>
        <v/>
      </c>
      <c r="BD235" s="143"/>
      <c r="BE235" s="434" t="str">
        <f t="shared" si="227"/>
        <v/>
      </c>
      <c r="BF235" s="143"/>
      <c r="BG235" s="434" t="str">
        <f t="shared" si="228"/>
        <v/>
      </c>
      <c r="BH235" s="143"/>
      <c r="BI235" s="434" t="str">
        <f t="shared" si="229"/>
        <v/>
      </c>
      <c r="BJ235" s="143"/>
      <c r="BK235" s="434" t="str">
        <f t="shared" si="230"/>
        <v/>
      </c>
      <c r="BL235" s="143"/>
      <c r="BM235" s="434" t="str">
        <f t="shared" si="231"/>
        <v/>
      </c>
      <c r="BN235" s="143"/>
      <c r="BO235" s="434" t="str">
        <f t="shared" si="232"/>
        <v/>
      </c>
      <c r="BP235" s="143"/>
      <c r="BQ235" s="434" t="str">
        <f t="shared" si="233"/>
        <v/>
      </c>
      <c r="BR235" s="144">
        <f t="shared" si="249"/>
        <v>1</v>
      </c>
      <c r="BS235" s="434" t="str">
        <f t="shared" si="234"/>
        <v/>
      </c>
      <c r="BT235" s="145"/>
      <c r="BU235" s="434" t="str">
        <f t="shared" si="235"/>
        <v/>
      </c>
      <c r="BV235" s="234">
        <f t="shared" si="250"/>
        <v>1</v>
      </c>
      <c r="BW235" s="327">
        <f t="shared" si="251"/>
        <v>0</v>
      </c>
    </row>
    <row r="236" spans="1:75" hidden="1">
      <c r="A236" s="99"/>
      <c r="B236" s="100"/>
      <c r="C236" s="100"/>
      <c r="D236" s="233"/>
      <c r="E236" s="278">
        <f t="shared" si="236"/>
        <v>0</v>
      </c>
      <c r="F236" s="278" t="str">
        <f t="shared" si="237"/>
        <v/>
      </c>
      <c r="G236" s="101"/>
      <c r="H236" s="102"/>
      <c r="I236" s="103" t="str">
        <f t="shared" si="238"/>
        <v/>
      </c>
      <c r="J236" s="143"/>
      <c r="K236" s="434" t="str">
        <f t="shared" si="239"/>
        <v/>
      </c>
      <c r="L236" s="143"/>
      <c r="M236" s="434" t="str">
        <f t="shared" si="240"/>
        <v/>
      </c>
      <c r="N236" s="143"/>
      <c r="O236" s="434" t="str">
        <f t="shared" si="241"/>
        <v/>
      </c>
      <c r="P236" s="143"/>
      <c r="Q236" s="434" t="str">
        <f t="shared" si="242"/>
        <v/>
      </c>
      <c r="R236" s="143"/>
      <c r="S236" s="434" t="str">
        <f t="shared" si="243"/>
        <v/>
      </c>
      <c r="T236" s="143"/>
      <c r="U236" s="434" t="str">
        <f t="shared" si="244"/>
        <v/>
      </c>
      <c r="V236" s="143"/>
      <c r="W236" s="434" t="str">
        <f t="shared" si="245"/>
        <v/>
      </c>
      <c r="X236" s="143"/>
      <c r="Y236" s="434" t="str">
        <f t="shared" si="246"/>
        <v/>
      </c>
      <c r="Z236" s="143"/>
      <c r="AA236" s="434" t="str">
        <f t="shared" si="247"/>
        <v/>
      </c>
      <c r="AB236" s="143"/>
      <c r="AC236" s="434" t="str">
        <f t="shared" si="248"/>
        <v/>
      </c>
      <c r="AD236" s="143"/>
      <c r="AE236" s="434" t="str">
        <f t="shared" si="214"/>
        <v/>
      </c>
      <c r="AF236" s="143"/>
      <c r="AG236" s="434" t="str">
        <f t="shared" si="215"/>
        <v/>
      </c>
      <c r="AH236" s="143"/>
      <c r="AI236" s="434" t="str">
        <f t="shared" si="216"/>
        <v/>
      </c>
      <c r="AJ236" s="143"/>
      <c r="AK236" s="434" t="str">
        <f t="shared" si="217"/>
        <v/>
      </c>
      <c r="AL236" s="143"/>
      <c r="AM236" s="434" t="str">
        <f t="shared" si="218"/>
        <v/>
      </c>
      <c r="AN236" s="143"/>
      <c r="AO236" s="434" t="str">
        <f t="shared" si="219"/>
        <v/>
      </c>
      <c r="AP236" s="143"/>
      <c r="AQ236" s="434" t="str">
        <f t="shared" si="220"/>
        <v/>
      </c>
      <c r="AR236" s="143"/>
      <c r="AS236" s="434" t="str">
        <f t="shared" si="221"/>
        <v/>
      </c>
      <c r="AT236" s="143"/>
      <c r="AU236" s="434" t="str">
        <f t="shared" si="222"/>
        <v/>
      </c>
      <c r="AV236" s="143"/>
      <c r="AW236" s="434" t="str">
        <f t="shared" si="223"/>
        <v/>
      </c>
      <c r="AX236" s="143"/>
      <c r="AY236" s="434" t="str">
        <f t="shared" si="224"/>
        <v/>
      </c>
      <c r="AZ236" s="143"/>
      <c r="BA236" s="434" t="str">
        <f t="shared" si="225"/>
        <v/>
      </c>
      <c r="BB236" s="143"/>
      <c r="BC236" s="434" t="str">
        <f t="shared" si="226"/>
        <v/>
      </c>
      <c r="BD236" s="143"/>
      <c r="BE236" s="434" t="str">
        <f t="shared" si="227"/>
        <v/>
      </c>
      <c r="BF236" s="143"/>
      <c r="BG236" s="434" t="str">
        <f t="shared" si="228"/>
        <v/>
      </c>
      <c r="BH236" s="143"/>
      <c r="BI236" s="434" t="str">
        <f t="shared" si="229"/>
        <v/>
      </c>
      <c r="BJ236" s="143"/>
      <c r="BK236" s="434" t="str">
        <f t="shared" si="230"/>
        <v/>
      </c>
      <c r="BL236" s="143"/>
      <c r="BM236" s="434" t="str">
        <f t="shared" si="231"/>
        <v/>
      </c>
      <c r="BN236" s="143"/>
      <c r="BO236" s="434" t="str">
        <f t="shared" si="232"/>
        <v/>
      </c>
      <c r="BP236" s="143"/>
      <c r="BQ236" s="434" t="str">
        <f t="shared" si="233"/>
        <v/>
      </c>
      <c r="BR236" s="144">
        <f t="shared" si="249"/>
        <v>1</v>
      </c>
      <c r="BS236" s="434" t="str">
        <f t="shared" si="234"/>
        <v/>
      </c>
      <c r="BT236" s="145"/>
      <c r="BU236" s="434" t="str">
        <f t="shared" si="235"/>
        <v/>
      </c>
      <c r="BV236" s="234">
        <f t="shared" si="250"/>
        <v>1</v>
      </c>
      <c r="BW236" s="327">
        <f t="shared" si="251"/>
        <v>0</v>
      </c>
    </row>
    <row r="237" spans="1:75" hidden="1">
      <c r="A237" s="99"/>
      <c r="B237" s="100"/>
      <c r="C237" s="100"/>
      <c r="D237" s="233"/>
      <c r="E237" s="278">
        <f t="shared" si="236"/>
        <v>0</v>
      </c>
      <c r="F237" s="278" t="str">
        <f t="shared" si="237"/>
        <v/>
      </c>
      <c r="G237" s="101"/>
      <c r="H237" s="102"/>
      <c r="I237" s="103" t="str">
        <f t="shared" si="238"/>
        <v/>
      </c>
      <c r="J237" s="143"/>
      <c r="K237" s="434" t="str">
        <f t="shared" si="239"/>
        <v/>
      </c>
      <c r="L237" s="143"/>
      <c r="M237" s="434" t="str">
        <f t="shared" si="240"/>
        <v/>
      </c>
      <c r="N237" s="143"/>
      <c r="O237" s="434" t="str">
        <f t="shared" si="241"/>
        <v/>
      </c>
      <c r="P237" s="143"/>
      <c r="Q237" s="434" t="str">
        <f t="shared" si="242"/>
        <v/>
      </c>
      <c r="R237" s="143"/>
      <c r="S237" s="434" t="str">
        <f t="shared" si="243"/>
        <v/>
      </c>
      <c r="T237" s="143"/>
      <c r="U237" s="434" t="str">
        <f t="shared" si="244"/>
        <v/>
      </c>
      <c r="V237" s="143"/>
      <c r="W237" s="434" t="str">
        <f t="shared" si="245"/>
        <v/>
      </c>
      <c r="X237" s="143"/>
      <c r="Y237" s="434" t="str">
        <f t="shared" si="246"/>
        <v/>
      </c>
      <c r="Z237" s="143"/>
      <c r="AA237" s="434" t="str">
        <f t="shared" si="247"/>
        <v/>
      </c>
      <c r="AB237" s="143"/>
      <c r="AC237" s="434" t="str">
        <f t="shared" si="248"/>
        <v/>
      </c>
      <c r="AD237" s="143"/>
      <c r="AE237" s="434" t="str">
        <f t="shared" si="214"/>
        <v/>
      </c>
      <c r="AF237" s="143"/>
      <c r="AG237" s="434" t="str">
        <f t="shared" si="215"/>
        <v/>
      </c>
      <c r="AH237" s="143"/>
      <c r="AI237" s="434" t="str">
        <f t="shared" si="216"/>
        <v/>
      </c>
      <c r="AJ237" s="143"/>
      <c r="AK237" s="434" t="str">
        <f t="shared" si="217"/>
        <v/>
      </c>
      <c r="AL237" s="143"/>
      <c r="AM237" s="434" t="str">
        <f t="shared" si="218"/>
        <v/>
      </c>
      <c r="AN237" s="143"/>
      <c r="AO237" s="434" t="str">
        <f t="shared" si="219"/>
        <v/>
      </c>
      <c r="AP237" s="143"/>
      <c r="AQ237" s="434" t="str">
        <f t="shared" si="220"/>
        <v/>
      </c>
      <c r="AR237" s="143"/>
      <c r="AS237" s="434" t="str">
        <f t="shared" si="221"/>
        <v/>
      </c>
      <c r="AT237" s="143"/>
      <c r="AU237" s="434" t="str">
        <f t="shared" si="222"/>
        <v/>
      </c>
      <c r="AV237" s="143"/>
      <c r="AW237" s="434" t="str">
        <f t="shared" si="223"/>
        <v/>
      </c>
      <c r="AX237" s="143"/>
      <c r="AY237" s="434" t="str">
        <f t="shared" si="224"/>
        <v/>
      </c>
      <c r="AZ237" s="143"/>
      <c r="BA237" s="434" t="str">
        <f t="shared" si="225"/>
        <v/>
      </c>
      <c r="BB237" s="143"/>
      <c r="BC237" s="434" t="str">
        <f t="shared" si="226"/>
        <v/>
      </c>
      <c r="BD237" s="143"/>
      <c r="BE237" s="434" t="str">
        <f t="shared" si="227"/>
        <v/>
      </c>
      <c r="BF237" s="143"/>
      <c r="BG237" s="434" t="str">
        <f t="shared" si="228"/>
        <v/>
      </c>
      <c r="BH237" s="143"/>
      <c r="BI237" s="434" t="str">
        <f t="shared" si="229"/>
        <v/>
      </c>
      <c r="BJ237" s="143"/>
      <c r="BK237" s="434" t="str">
        <f t="shared" si="230"/>
        <v/>
      </c>
      <c r="BL237" s="143"/>
      <c r="BM237" s="434" t="str">
        <f t="shared" si="231"/>
        <v/>
      </c>
      <c r="BN237" s="143"/>
      <c r="BO237" s="434" t="str">
        <f t="shared" si="232"/>
        <v/>
      </c>
      <c r="BP237" s="143"/>
      <c r="BQ237" s="434" t="str">
        <f t="shared" si="233"/>
        <v/>
      </c>
      <c r="BR237" s="144">
        <f t="shared" si="249"/>
        <v>1</v>
      </c>
      <c r="BS237" s="434" t="str">
        <f t="shared" si="234"/>
        <v/>
      </c>
      <c r="BT237" s="145"/>
      <c r="BU237" s="434" t="str">
        <f t="shared" si="235"/>
        <v/>
      </c>
      <c r="BV237" s="234">
        <f t="shared" si="250"/>
        <v>1</v>
      </c>
      <c r="BW237" s="327">
        <f t="shared" si="251"/>
        <v>0</v>
      </c>
    </row>
    <row r="238" spans="1:75" hidden="1">
      <c r="A238" s="99"/>
      <c r="B238" s="100"/>
      <c r="C238" s="100"/>
      <c r="D238" s="233"/>
      <c r="E238" s="278">
        <f t="shared" si="236"/>
        <v>0</v>
      </c>
      <c r="F238" s="278" t="str">
        <f t="shared" si="237"/>
        <v/>
      </c>
      <c r="G238" s="101"/>
      <c r="H238" s="102"/>
      <c r="I238" s="103" t="str">
        <f t="shared" si="238"/>
        <v/>
      </c>
      <c r="J238" s="143"/>
      <c r="K238" s="434" t="str">
        <f t="shared" si="239"/>
        <v/>
      </c>
      <c r="L238" s="143"/>
      <c r="M238" s="434" t="str">
        <f t="shared" si="240"/>
        <v/>
      </c>
      <c r="N238" s="143"/>
      <c r="O238" s="434" t="str">
        <f t="shared" si="241"/>
        <v/>
      </c>
      <c r="P238" s="143"/>
      <c r="Q238" s="434" t="str">
        <f t="shared" si="242"/>
        <v/>
      </c>
      <c r="R238" s="143"/>
      <c r="S238" s="434" t="str">
        <f t="shared" si="243"/>
        <v/>
      </c>
      <c r="T238" s="143"/>
      <c r="U238" s="434" t="str">
        <f t="shared" si="244"/>
        <v/>
      </c>
      <c r="V238" s="143"/>
      <c r="W238" s="434" t="str">
        <f t="shared" si="245"/>
        <v/>
      </c>
      <c r="X238" s="143"/>
      <c r="Y238" s="434" t="str">
        <f t="shared" si="246"/>
        <v/>
      </c>
      <c r="Z238" s="143"/>
      <c r="AA238" s="434" t="str">
        <f t="shared" si="247"/>
        <v/>
      </c>
      <c r="AB238" s="143"/>
      <c r="AC238" s="434" t="str">
        <f t="shared" si="248"/>
        <v/>
      </c>
      <c r="AD238" s="143"/>
      <c r="AE238" s="434" t="str">
        <f t="shared" si="214"/>
        <v/>
      </c>
      <c r="AF238" s="143"/>
      <c r="AG238" s="434" t="str">
        <f t="shared" si="215"/>
        <v/>
      </c>
      <c r="AH238" s="143"/>
      <c r="AI238" s="434" t="str">
        <f t="shared" si="216"/>
        <v/>
      </c>
      <c r="AJ238" s="143"/>
      <c r="AK238" s="434" t="str">
        <f t="shared" si="217"/>
        <v/>
      </c>
      <c r="AL238" s="143"/>
      <c r="AM238" s="434" t="str">
        <f t="shared" si="218"/>
        <v/>
      </c>
      <c r="AN238" s="143"/>
      <c r="AO238" s="434" t="str">
        <f t="shared" si="219"/>
        <v/>
      </c>
      <c r="AP238" s="143"/>
      <c r="AQ238" s="434" t="str">
        <f t="shared" si="220"/>
        <v/>
      </c>
      <c r="AR238" s="143"/>
      <c r="AS238" s="434" t="str">
        <f t="shared" si="221"/>
        <v/>
      </c>
      <c r="AT238" s="143"/>
      <c r="AU238" s="434" t="str">
        <f t="shared" si="222"/>
        <v/>
      </c>
      <c r="AV238" s="143"/>
      <c r="AW238" s="434" t="str">
        <f t="shared" si="223"/>
        <v/>
      </c>
      <c r="AX238" s="143"/>
      <c r="AY238" s="434" t="str">
        <f t="shared" si="224"/>
        <v/>
      </c>
      <c r="AZ238" s="143"/>
      <c r="BA238" s="434" t="str">
        <f t="shared" si="225"/>
        <v/>
      </c>
      <c r="BB238" s="143"/>
      <c r="BC238" s="434" t="str">
        <f t="shared" si="226"/>
        <v/>
      </c>
      <c r="BD238" s="143"/>
      <c r="BE238" s="434" t="str">
        <f t="shared" si="227"/>
        <v/>
      </c>
      <c r="BF238" s="143"/>
      <c r="BG238" s="434" t="str">
        <f t="shared" si="228"/>
        <v/>
      </c>
      <c r="BH238" s="143"/>
      <c r="BI238" s="434" t="str">
        <f t="shared" si="229"/>
        <v/>
      </c>
      <c r="BJ238" s="143"/>
      <c r="BK238" s="434" t="str">
        <f t="shared" si="230"/>
        <v/>
      </c>
      <c r="BL238" s="143"/>
      <c r="BM238" s="434" t="str">
        <f t="shared" si="231"/>
        <v/>
      </c>
      <c r="BN238" s="143"/>
      <c r="BO238" s="434" t="str">
        <f t="shared" si="232"/>
        <v/>
      </c>
      <c r="BP238" s="143"/>
      <c r="BQ238" s="434" t="str">
        <f t="shared" si="233"/>
        <v/>
      </c>
      <c r="BR238" s="144">
        <f t="shared" si="249"/>
        <v>1</v>
      </c>
      <c r="BS238" s="434" t="str">
        <f t="shared" si="234"/>
        <v/>
      </c>
      <c r="BT238" s="145"/>
      <c r="BU238" s="434" t="str">
        <f t="shared" si="235"/>
        <v/>
      </c>
      <c r="BV238" s="234">
        <f t="shared" si="250"/>
        <v>1</v>
      </c>
      <c r="BW238" s="327">
        <f t="shared" si="251"/>
        <v>0</v>
      </c>
    </row>
    <row r="239" spans="1:75" hidden="1">
      <c r="A239" s="99"/>
      <c r="B239" s="100"/>
      <c r="C239" s="100"/>
      <c r="D239" s="233"/>
      <c r="E239" s="278">
        <f t="shared" si="236"/>
        <v>0</v>
      </c>
      <c r="F239" s="278" t="str">
        <f t="shared" si="237"/>
        <v/>
      </c>
      <c r="G239" s="101"/>
      <c r="H239" s="102"/>
      <c r="I239" s="103" t="str">
        <f t="shared" si="238"/>
        <v/>
      </c>
      <c r="J239" s="143"/>
      <c r="K239" s="434" t="str">
        <f t="shared" si="239"/>
        <v/>
      </c>
      <c r="L239" s="143"/>
      <c r="M239" s="434" t="str">
        <f t="shared" si="240"/>
        <v/>
      </c>
      <c r="N239" s="143"/>
      <c r="O239" s="434" t="str">
        <f t="shared" si="241"/>
        <v/>
      </c>
      <c r="P239" s="143"/>
      <c r="Q239" s="434" t="str">
        <f t="shared" si="242"/>
        <v/>
      </c>
      <c r="R239" s="143"/>
      <c r="S239" s="434" t="str">
        <f t="shared" si="243"/>
        <v/>
      </c>
      <c r="T239" s="143"/>
      <c r="U239" s="434" t="str">
        <f t="shared" si="244"/>
        <v/>
      </c>
      <c r="V239" s="143"/>
      <c r="W239" s="434" t="str">
        <f t="shared" si="245"/>
        <v/>
      </c>
      <c r="X239" s="143"/>
      <c r="Y239" s="434" t="str">
        <f t="shared" si="246"/>
        <v/>
      </c>
      <c r="Z239" s="143"/>
      <c r="AA239" s="434" t="str">
        <f t="shared" si="247"/>
        <v/>
      </c>
      <c r="AB239" s="143"/>
      <c r="AC239" s="434" t="str">
        <f t="shared" si="248"/>
        <v/>
      </c>
      <c r="AD239" s="143"/>
      <c r="AE239" s="434" t="str">
        <f t="shared" si="214"/>
        <v/>
      </c>
      <c r="AF239" s="143"/>
      <c r="AG239" s="434" t="str">
        <f t="shared" si="215"/>
        <v/>
      </c>
      <c r="AH239" s="143"/>
      <c r="AI239" s="434" t="str">
        <f t="shared" si="216"/>
        <v/>
      </c>
      <c r="AJ239" s="143"/>
      <c r="AK239" s="434" t="str">
        <f t="shared" si="217"/>
        <v/>
      </c>
      <c r="AL239" s="143"/>
      <c r="AM239" s="434" t="str">
        <f t="shared" si="218"/>
        <v/>
      </c>
      <c r="AN239" s="143"/>
      <c r="AO239" s="434" t="str">
        <f t="shared" si="219"/>
        <v/>
      </c>
      <c r="AP239" s="143"/>
      <c r="AQ239" s="434" t="str">
        <f t="shared" si="220"/>
        <v/>
      </c>
      <c r="AR239" s="143"/>
      <c r="AS239" s="434" t="str">
        <f t="shared" si="221"/>
        <v/>
      </c>
      <c r="AT239" s="143"/>
      <c r="AU239" s="434" t="str">
        <f t="shared" si="222"/>
        <v/>
      </c>
      <c r="AV239" s="143"/>
      <c r="AW239" s="434" t="str">
        <f t="shared" si="223"/>
        <v/>
      </c>
      <c r="AX239" s="143"/>
      <c r="AY239" s="434" t="str">
        <f t="shared" si="224"/>
        <v/>
      </c>
      <c r="AZ239" s="143"/>
      <c r="BA239" s="434" t="str">
        <f t="shared" si="225"/>
        <v/>
      </c>
      <c r="BB239" s="143"/>
      <c r="BC239" s="434" t="str">
        <f t="shared" si="226"/>
        <v/>
      </c>
      <c r="BD239" s="143"/>
      <c r="BE239" s="434" t="str">
        <f t="shared" si="227"/>
        <v/>
      </c>
      <c r="BF239" s="143"/>
      <c r="BG239" s="434" t="str">
        <f t="shared" si="228"/>
        <v/>
      </c>
      <c r="BH239" s="143"/>
      <c r="BI239" s="434" t="str">
        <f t="shared" si="229"/>
        <v/>
      </c>
      <c r="BJ239" s="143"/>
      <c r="BK239" s="434" t="str">
        <f t="shared" si="230"/>
        <v/>
      </c>
      <c r="BL239" s="143"/>
      <c r="BM239" s="434" t="str">
        <f t="shared" si="231"/>
        <v/>
      </c>
      <c r="BN239" s="143"/>
      <c r="BO239" s="434" t="str">
        <f t="shared" si="232"/>
        <v/>
      </c>
      <c r="BP239" s="143"/>
      <c r="BQ239" s="434" t="str">
        <f t="shared" si="233"/>
        <v/>
      </c>
      <c r="BR239" s="144">
        <f t="shared" si="249"/>
        <v>1</v>
      </c>
      <c r="BS239" s="434" t="str">
        <f t="shared" si="234"/>
        <v/>
      </c>
      <c r="BT239" s="145"/>
      <c r="BU239" s="434" t="str">
        <f t="shared" si="235"/>
        <v/>
      </c>
      <c r="BV239" s="234">
        <f t="shared" si="250"/>
        <v>1</v>
      </c>
      <c r="BW239" s="327">
        <f t="shared" si="251"/>
        <v>0</v>
      </c>
    </row>
    <row r="240" spans="1:75" hidden="1">
      <c r="A240" s="99"/>
      <c r="B240" s="100"/>
      <c r="C240" s="100"/>
      <c r="D240" s="233"/>
      <c r="E240" s="278">
        <f t="shared" si="236"/>
        <v>0</v>
      </c>
      <c r="F240" s="278" t="str">
        <f t="shared" si="237"/>
        <v/>
      </c>
      <c r="G240" s="101"/>
      <c r="H240" s="102"/>
      <c r="I240" s="103" t="str">
        <f t="shared" si="238"/>
        <v/>
      </c>
      <c r="J240" s="143"/>
      <c r="K240" s="434" t="str">
        <f t="shared" si="239"/>
        <v/>
      </c>
      <c r="L240" s="143"/>
      <c r="M240" s="434" t="str">
        <f t="shared" si="240"/>
        <v/>
      </c>
      <c r="N240" s="143"/>
      <c r="O240" s="434" t="str">
        <f t="shared" si="241"/>
        <v/>
      </c>
      <c r="P240" s="143"/>
      <c r="Q240" s="434" t="str">
        <f t="shared" si="242"/>
        <v/>
      </c>
      <c r="R240" s="143"/>
      <c r="S240" s="434" t="str">
        <f t="shared" si="243"/>
        <v/>
      </c>
      <c r="T240" s="143"/>
      <c r="U240" s="434" t="str">
        <f t="shared" si="244"/>
        <v/>
      </c>
      <c r="V240" s="143"/>
      <c r="W240" s="434" t="str">
        <f t="shared" si="245"/>
        <v/>
      </c>
      <c r="X240" s="143"/>
      <c r="Y240" s="434" t="str">
        <f t="shared" si="246"/>
        <v/>
      </c>
      <c r="Z240" s="143"/>
      <c r="AA240" s="434" t="str">
        <f t="shared" si="247"/>
        <v/>
      </c>
      <c r="AB240" s="143"/>
      <c r="AC240" s="434" t="str">
        <f t="shared" si="248"/>
        <v/>
      </c>
      <c r="AD240" s="143"/>
      <c r="AE240" s="434" t="str">
        <f t="shared" si="214"/>
        <v/>
      </c>
      <c r="AF240" s="143"/>
      <c r="AG240" s="434" t="str">
        <f t="shared" si="215"/>
        <v/>
      </c>
      <c r="AH240" s="143"/>
      <c r="AI240" s="434" t="str">
        <f t="shared" si="216"/>
        <v/>
      </c>
      <c r="AJ240" s="143"/>
      <c r="AK240" s="434" t="str">
        <f t="shared" si="217"/>
        <v/>
      </c>
      <c r="AL240" s="143"/>
      <c r="AM240" s="434" t="str">
        <f t="shared" si="218"/>
        <v/>
      </c>
      <c r="AN240" s="143"/>
      <c r="AO240" s="434" t="str">
        <f t="shared" si="219"/>
        <v/>
      </c>
      <c r="AP240" s="143"/>
      <c r="AQ240" s="434" t="str">
        <f t="shared" si="220"/>
        <v/>
      </c>
      <c r="AR240" s="143"/>
      <c r="AS240" s="434" t="str">
        <f t="shared" si="221"/>
        <v/>
      </c>
      <c r="AT240" s="143"/>
      <c r="AU240" s="434" t="str">
        <f t="shared" si="222"/>
        <v/>
      </c>
      <c r="AV240" s="143"/>
      <c r="AW240" s="434" t="str">
        <f t="shared" si="223"/>
        <v/>
      </c>
      <c r="AX240" s="143"/>
      <c r="AY240" s="434" t="str">
        <f t="shared" si="224"/>
        <v/>
      </c>
      <c r="AZ240" s="143"/>
      <c r="BA240" s="434" t="str">
        <f t="shared" si="225"/>
        <v/>
      </c>
      <c r="BB240" s="143"/>
      <c r="BC240" s="434" t="str">
        <f t="shared" si="226"/>
        <v/>
      </c>
      <c r="BD240" s="143"/>
      <c r="BE240" s="434" t="str">
        <f t="shared" si="227"/>
        <v/>
      </c>
      <c r="BF240" s="143"/>
      <c r="BG240" s="434" t="str">
        <f t="shared" si="228"/>
        <v/>
      </c>
      <c r="BH240" s="143"/>
      <c r="BI240" s="434" t="str">
        <f t="shared" si="229"/>
        <v/>
      </c>
      <c r="BJ240" s="143"/>
      <c r="BK240" s="434" t="str">
        <f t="shared" si="230"/>
        <v/>
      </c>
      <c r="BL240" s="143"/>
      <c r="BM240" s="434" t="str">
        <f t="shared" si="231"/>
        <v/>
      </c>
      <c r="BN240" s="143"/>
      <c r="BO240" s="434" t="str">
        <f t="shared" si="232"/>
        <v/>
      </c>
      <c r="BP240" s="143"/>
      <c r="BQ240" s="434" t="str">
        <f t="shared" si="233"/>
        <v/>
      </c>
      <c r="BR240" s="144">
        <f t="shared" si="249"/>
        <v>1</v>
      </c>
      <c r="BS240" s="434" t="str">
        <f t="shared" si="234"/>
        <v/>
      </c>
      <c r="BT240" s="145"/>
      <c r="BU240" s="434" t="str">
        <f t="shared" si="235"/>
        <v/>
      </c>
      <c r="BV240" s="234">
        <f t="shared" si="250"/>
        <v>1</v>
      </c>
      <c r="BW240" s="327">
        <f t="shared" si="251"/>
        <v>0</v>
      </c>
    </row>
    <row r="241" spans="1:75" hidden="1">
      <c r="A241" s="99"/>
      <c r="B241" s="100"/>
      <c r="C241" s="100"/>
      <c r="D241" s="233"/>
      <c r="E241" s="278">
        <f t="shared" si="236"/>
        <v>0</v>
      </c>
      <c r="F241" s="278" t="str">
        <f t="shared" si="237"/>
        <v/>
      </c>
      <c r="G241" s="101"/>
      <c r="H241" s="102"/>
      <c r="I241" s="103" t="str">
        <f t="shared" si="238"/>
        <v/>
      </c>
      <c r="J241" s="143"/>
      <c r="K241" s="434" t="str">
        <f t="shared" si="239"/>
        <v/>
      </c>
      <c r="L241" s="143"/>
      <c r="M241" s="434" t="str">
        <f t="shared" si="240"/>
        <v/>
      </c>
      <c r="N241" s="143"/>
      <c r="O241" s="434" t="str">
        <f t="shared" si="241"/>
        <v/>
      </c>
      <c r="P241" s="143"/>
      <c r="Q241" s="434" t="str">
        <f t="shared" si="242"/>
        <v/>
      </c>
      <c r="R241" s="143"/>
      <c r="S241" s="434" t="str">
        <f t="shared" si="243"/>
        <v/>
      </c>
      <c r="T241" s="143"/>
      <c r="U241" s="434" t="str">
        <f t="shared" si="244"/>
        <v/>
      </c>
      <c r="V241" s="143"/>
      <c r="W241" s="434" t="str">
        <f t="shared" si="245"/>
        <v/>
      </c>
      <c r="X241" s="143"/>
      <c r="Y241" s="434" t="str">
        <f t="shared" si="246"/>
        <v/>
      </c>
      <c r="Z241" s="143"/>
      <c r="AA241" s="434" t="str">
        <f t="shared" si="247"/>
        <v/>
      </c>
      <c r="AB241" s="143"/>
      <c r="AC241" s="434" t="str">
        <f t="shared" si="248"/>
        <v/>
      </c>
      <c r="AD241" s="143"/>
      <c r="AE241" s="434" t="str">
        <f t="shared" si="214"/>
        <v/>
      </c>
      <c r="AF241" s="143"/>
      <c r="AG241" s="434" t="str">
        <f t="shared" si="215"/>
        <v/>
      </c>
      <c r="AH241" s="143"/>
      <c r="AI241" s="434" t="str">
        <f t="shared" si="216"/>
        <v/>
      </c>
      <c r="AJ241" s="143"/>
      <c r="AK241" s="434" t="str">
        <f t="shared" si="217"/>
        <v/>
      </c>
      <c r="AL241" s="143"/>
      <c r="AM241" s="434" t="str">
        <f t="shared" si="218"/>
        <v/>
      </c>
      <c r="AN241" s="143"/>
      <c r="AO241" s="434" t="str">
        <f t="shared" si="219"/>
        <v/>
      </c>
      <c r="AP241" s="143"/>
      <c r="AQ241" s="434" t="str">
        <f t="shared" si="220"/>
        <v/>
      </c>
      <c r="AR241" s="143"/>
      <c r="AS241" s="434" t="str">
        <f t="shared" si="221"/>
        <v/>
      </c>
      <c r="AT241" s="143"/>
      <c r="AU241" s="434" t="str">
        <f t="shared" si="222"/>
        <v/>
      </c>
      <c r="AV241" s="143"/>
      <c r="AW241" s="434" t="str">
        <f t="shared" si="223"/>
        <v/>
      </c>
      <c r="AX241" s="143"/>
      <c r="AY241" s="434" t="str">
        <f t="shared" si="224"/>
        <v/>
      </c>
      <c r="AZ241" s="143"/>
      <c r="BA241" s="434" t="str">
        <f t="shared" si="225"/>
        <v/>
      </c>
      <c r="BB241" s="143"/>
      <c r="BC241" s="434" t="str">
        <f t="shared" si="226"/>
        <v/>
      </c>
      <c r="BD241" s="143"/>
      <c r="BE241" s="434" t="str">
        <f t="shared" si="227"/>
        <v/>
      </c>
      <c r="BF241" s="143"/>
      <c r="BG241" s="434" t="str">
        <f t="shared" si="228"/>
        <v/>
      </c>
      <c r="BH241" s="143"/>
      <c r="BI241" s="434" t="str">
        <f t="shared" si="229"/>
        <v/>
      </c>
      <c r="BJ241" s="143"/>
      <c r="BK241" s="434" t="str">
        <f t="shared" si="230"/>
        <v/>
      </c>
      <c r="BL241" s="143"/>
      <c r="BM241" s="434" t="str">
        <f t="shared" si="231"/>
        <v/>
      </c>
      <c r="BN241" s="143"/>
      <c r="BO241" s="434" t="str">
        <f t="shared" si="232"/>
        <v/>
      </c>
      <c r="BP241" s="143"/>
      <c r="BQ241" s="434" t="str">
        <f t="shared" si="233"/>
        <v/>
      </c>
      <c r="BR241" s="144">
        <f t="shared" si="249"/>
        <v>1</v>
      </c>
      <c r="BS241" s="434" t="str">
        <f t="shared" si="234"/>
        <v/>
      </c>
      <c r="BT241" s="145"/>
      <c r="BU241" s="434" t="str">
        <f t="shared" si="235"/>
        <v/>
      </c>
      <c r="BV241" s="234">
        <f t="shared" si="250"/>
        <v>1</v>
      </c>
      <c r="BW241" s="327">
        <f t="shared" si="251"/>
        <v>0</v>
      </c>
    </row>
    <row r="242" spans="1:75" hidden="1">
      <c r="A242" s="99"/>
      <c r="B242" s="100"/>
      <c r="C242" s="100"/>
      <c r="D242" s="233"/>
      <c r="E242" s="278">
        <f t="shared" si="236"/>
        <v>0</v>
      </c>
      <c r="F242" s="278" t="str">
        <f t="shared" si="237"/>
        <v/>
      </c>
      <c r="G242" s="101"/>
      <c r="H242" s="102"/>
      <c r="I242" s="103" t="str">
        <f t="shared" si="238"/>
        <v/>
      </c>
      <c r="J242" s="143"/>
      <c r="K242" s="434" t="str">
        <f t="shared" si="239"/>
        <v/>
      </c>
      <c r="L242" s="143"/>
      <c r="M242" s="434" t="str">
        <f t="shared" si="240"/>
        <v/>
      </c>
      <c r="N242" s="143"/>
      <c r="O242" s="434" t="str">
        <f t="shared" si="241"/>
        <v/>
      </c>
      <c r="P242" s="143"/>
      <c r="Q242" s="434" t="str">
        <f t="shared" si="242"/>
        <v/>
      </c>
      <c r="R242" s="143"/>
      <c r="S242" s="434" t="str">
        <f t="shared" si="243"/>
        <v/>
      </c>
      <c r="T242" s="143"/>
      <c r="U242" s="434" t="str">
        <f t="shared" si="244"/>
        <v/>
      </c>
      <c r="V242" s="143"/>
      <c r="W242" s="434" t="str">
        <f t="shared" si="245"/>
        <v/>
      </c>
      <c r="X242" s="143"/>
      <c r="Y242" s="434" t="str">
        <f t="shared" si="246"/>
        <v/>
      </c>
      <c r="Z242" s="143"/>
      <c r="AA242" s="434" t="str">
        <f t="shared" si="247"/>
        <v/>
      </c>
      <c r="AB242" s="143"/>
      <c r="AC242" s="434" t="str">
        <f t="shared" si="248"/>
        <v/>
      </c>
      <c r="AD242" s="143"/>
      <c r="AE242" s="434" t="str">
        <f t="shared" si="214"/>
        <v/>
      </c>
      <c r="AF242" s="143"/>
      <c r="AG242" s="434" t="str">
        <f t="shared" si="215"/>
        <v/>
      </c>
      <c r="AH242" s="143"/>
      <c r="AI242" s="434" t="str">
        <f t="shared" si="216"/>
        <v/>
      </c>
      <c r="AJ242" s="143"/>
      <c r="AK242" s="434" t="str">
        <f t="shared" si="217"/>
        <v/>
      </c>
      <c r="AL242" s="143"/>
      <c r="AM242" s="434" t="str">
        <f t="shared" si="218"/>
        <v/>
      </c>
      <c r="AN242" s="143"/>
      <c r="AO242" s="434" t="str">
        <f t="shared" si="219"/>
        <v/>
      </c>
      <c r="AP242" s="143"/>
      <c r="AQ242" s="434" t="str">
        <f t="shared" si="220"/>
        <v/>
      </c>
      <c r="AR242" s="143"/>
      <c r="AS242" s="434" t="str">
        <f t="shared" si="221"/>
        <v/>
      </c>
      <c r="AT242" s="143"/>
      <c r="AU242" s="434" t="str">
        <f t="shared" si="222"/>
        <v/>
      </c>
      <c r="AV242" s="143"/>
      <c r="AW242" s="434" t="str">
        <f t="shared" si="223"/>
        <v/>
      </c>
      <c r="AX242" s="143"/>
      <c r="AY242" s="434" t="str">
        <f t="shared" si="224"/>
        <v/>
      </c>
      <c r="AZ242" s="143"/>
      <c r="BA242" s="434" t="str">
        <f t="shared" si="225"/>
        <v/>
      </c>
      <c r="BB242" s="143"/>
      <c r="BC242" s="434" t="str">
        <f t="shared" si="226"/>
        <v/>
      </c>
      <c r="BD242" s="143"/>
      <c r="BE242" s="434" t="str">
        <f t="shared" si="227"/>
        <v/>
      </c>
      <c r="BF242" s="143"/>
      <c r="BG242" s="434" t="str">
        <f t="shared" si="228"/>
        <v/>
      </c>
      <c r="BH242" s="143"/>
      <c r="BI242" s="434" t="str">
        <f t="shared" si="229"/>
        <v/>
      </c>
      <c r="BJ242" s="143"/>
      <c r="BK242" s="434" t="str">
        <f t="shared" si="230"/>
        <v/>
      </c>
      <c r="BL242" s="143"/>
      <c r="BM242" s="434" t="str">
        <f t="shared" si="231"/>
        <v/>
      </c>
      <c r="BN242" s="143"/>
      <c r="BO242" s="434" t="str">
        <f t="shared" si="232"/>
        <v/>
      </c>
      <c r="BP242" s="143"/>
      <c r="BQ242" s="434" t="str">
        <f t="shared" si="233"/>
        <v/>
      </c>
      <c r="BR242" s="144">
        <f t="shared" si="249"/>
        <v>1</v>
      </c>
      <c r="BS242" s="434" t="str">
        <f t="shared" si="234"/>
        <v/>
      </c>
      <c r="BT242" s="145"/>
      <c r="BU242" s="434" t="str">
        <f t="shared" si="235"/>
        <v/>
      </c>
      <c r="BV242" s="234">
        <f t="shared" si="250"/>
        <v>1</v>
      </c>
      <c r="BW242" s="327">
        <f t="shared" si="251"/>
        <v>0</v>
      </c>
    </row>
    <row r="243" spans="1:75" hidden="1">
      <c r="A243" s="99"/>
      <c r="B243" s="100"/>
      <c r="C243" s="100"/>
      <c r="D243" s="233"/>
      <c r="E243" s="278">
        <f t="shared" si="236"/>
        <v>0</v>
      </c>
      <c r="F243" s="278" t="str">
        <f t="shared" si="237"/>
        <v/>
      </c>
      <c r="G243" s="101"/>
      <c r="H243" s="102"/>
      <c r="I243" s="103" t="str">
        <f t="shared" si="238"/>
        <v/>
      </c>
      <c r="J243" s="143"/>
      <c r="K243" s="434" t="str">
        <f t="shared" si="239"/>
        <v/>
      </c>
      <c r="L243" s="143"/>
      <c r="M243" s="434" t="str">
        <f t="shared" si="240"/>
        <v/>
      </c>
      <c r="N243" s="143"/>
      <c r="O243" s="434" t="str">
        <f t="shared" si="241"/>
        <v/>
      </c>
      <c r="P243" s="143"/>
      <c r="Q243" s="434" t="str">
        <f t="shared" si="242"/>
        <v/>
      </c>
      <c r="R243" s="143"/>
      <c r="S243" s="434" t="str">
        <f t="shared" si="243"/>
        <v/>
      </c>
      <c r="T243" s="143"/>
      <c r="U243" s="434" t="str">
        <f t="shared" si="244"/>
        <v/>
      </c>
      <c r="V243" s="143"/>
      <c r="W243" s="434" t="str">
        <f t="shared" si="245"/>
        <v/>
      </c>
      <c r="X243" s="143"/>
      <c r="Y243" s="434" t="str">
        <f t="shared" si="246"/>
        <v/>
      </c>
      <c r="Z243" s="143"/>
      <c r="AA243" s="434" t="str">
        <f t="shared" si="247"/>
        <v/>
      </c>
      <c r="AB243" s="143"/>
      <c r="AC243" s="434" t="str">
        <f t="shared" si="248"/>
        <v/>
      </c>
      <c r="AD243" s="143"/>
      <c r="AE243" s="434" t="str">
        <f t="shared" si="214"/>
        <v/>
      </c>
      <c r="AF243" s="143"/>
      <c r="AG243" s="434" t="str">
        <f t="shared" si="215"/>
        <v/>
      </c>
      <c r="AH243" s="143"/>
      <c r="AI243" s="434" t="str">
        <f t="shared" si="216"/>
        <v/>
      </c>
      <c r="AJ243" s="143"/>
      <c r="AK243" s="434" t="str">
        <f t="shared" si="217"/>
        <v/>
      </c>
      <c r="AL243" s="143"/>
      <c r="AM243" s="434" t="str">
        <f t="shared" si="218"/>
        <v/>
      </c>
      <c r="AN243" s="143"/>
      <c r="AO243" s="434" t="str">
        <f t="shared" si="219"/>
        <v/>
      </c>
      <c r="AP243" s="143"/>
      <c r="AQ243" s="434" t="str">
        <f t="shared" si="220"/>
        <v/>
      </c>
      <c r="AR243" s="143"/>
      <c r="AS243" s="434" t="str">
        <f t="shared" si="221"/>
        <v/>
      </c>
      <c r="AT243" s="143"/>
      <c r="AU243" s="434" t="str">
        <f t="shared" si="222"/>
        <v/>
      </c>
      <c r="AV243" s="143"/>
      <c r="AW243" s="434" t="str">
        <f t="shared" si="223"/>
        <v/>
      </c>
      <c r="AX243" s="143"/>
      <c r="AY243" s="434" t="str">
        <f t="shared" si="224"/>
        <v/>
      </c>
      <c r="AZ243" s="143"/>
      <c r="BA243" s="434" t="str">
        <f t="shared" si="225"/>
        <v/>
      </c>
      <c r="BB243" s="143"/>
      <c r="BC243" s="434" t="str">
        <f t="shared" si="226"/>
        <v/>
      </c>
      <c r="BD243" s="143"/>
      <c r="BE243" s="434" t="str">
        <f t="shared" si="227"/>
        <v/>
      </c>
      <c r="BF243" s="143"/>
      <c r="BG243" s="434" t="str">
        <f t="shared" si="228"/>
        <v/>
      </c>
      <c r="BH243" s="143"/>
      <c r="BI243" s="434" t="str">
        <f t="shared" si="229"/>
        <v/>
      </c>
      <c r="BJ243" s="143"/>
      <c r="BK243" s="434" t="str">
        <f t="shared" si="230"/>
        <v/>
      </c>
      <c r="BL243" s="143"/>
      <c r="BM243" s="434" t="str">
        <f t="shared" si="231"/>
        <v/>
      </c>
      <c r="BN243" s="143"/>
      <c r="BO243" s="434" t="str">
        <f t="shared" si="232"/>
        <v/>
      </c>
      <c r="BP243" s="143"/>
      <c r="BQ243" s="434" t="str">
        <f t="shared" si="233"/>
        <v/>
      </c>
      <c r="BR243" s="144">
        <f t="shared" si="249"/>
        <v>1</v>
      </c>
      <c r="BS243" s="434" t="str">
        <f t="shared" si="234"/>
        <v/>
      </c>
      <c r="BT243" s="145"/>
      <c r="BU243" s="434" t="str">
        <f t="shared" si="235"/>
        <v/>
      </c>
      <c r="BV243" s="234">
        <f t="shared" si="250"/>
        <v>1</v>
      </c>
      <c r="BW243" s="327">
        <f t="shared" si="251"/>
        <v>0</v>
      </c>
    </row>
    <row r="244" spans="1:75" hidden="1">
      <c r="A244" s="99"/>
      <c r="B244" s="100"/>
      <c r="C244" s="100"/>
      <c r="D244" s="233"/>
      <c r="E244" s="278">
        <f t="shared" si="236"/>
        <v>0</v>
      </c>
      <c r="F244" s="278" t="str">
        <f t="shared" si="237"/>
        <v/>
      </c>
      <c r="G244" s="101"/>
      <c r="H244" s="102"/>
      <c r="I244" s="103" t="str">
        <f t="shared" si="238"/>
        <v/>
      </c>
      <c r="J244" s="143"/>
      <c r="K244" s="434" t="str">
        <f t="shared" si="239"/>
        <v/>
      </c>
      <c r="L244" s="143"/>
      <c r="M244" s="434" t="str">
        <f t="shared" si="240"/>
        <v/>
      </c>
      <c r="N244" s="143"/>
      <c r="O244" s="434" t="str">
        <f t="shared" si="241"/>
        <v/>
      </c>
      <c r="P244" s="143"/>
      <c r="Q244" s="434" t="str">
        <f t="shared" si="242"/>
        <v/>
      </c>
      <c r="R244" s="143"/>
      <c r="S244" s="434" t="str">
        <f t="shared" si="243"/>
        <v/>
      </c>
      <c r="T244" s="143"/>
      <c r="U244" s="434" t="str">
        <f t="shared" si="244"/>
        <v/>
      </c>
      <c r="V244" s="143"/>
      <c r="W244" s="434" t="str">
        <f t="shared" si="245"/>
        <v/>
      </c>
      <c r="X244" s="143"/>
      <c r="Y244" s="434" t="str">
        <f t="shared" si="246"/>
        <v/>
      </c>
      <c r="Z244" s="143"/>
      <c r="AA244" s="434" t="str">
        <f t="shared" si="247"/>
        <v/>
      </c>
      <c r="AB244" s="143"/>
      <c r="AC244" s="434" t="str">
        <f t="shared" si="248"/>
        <v/>
      </c>
      <c r="AD244" s="143"/>
      <c r="AE244" s="434" t="str">
        <f t="shared" si="214"/>
        <v/>
      </c>
      <c r="AF244" s="143"/>
      <c r="AG244" s="434" t="str">
        <f t="shared" si="215"/>
        <v/>
      </c>
      <c r="AH244" s="143"/>
      <c r="AI244" s="434" t="str">
        <f t="shared" si="216"/>
        <v/>
      </c>
      <c r="AJ244" s="143"/>
      <c r="AK244" s="434" t="str">
        <f t="shared" si="217"/>
        <v/>
      </c>
      <c r="AL244" s="143"/>
      <c r="AM244" s="434" t="str">
        <f t="shared" si="218"/>
        <v/>
      </c>
      <c r="AN244" s="143"/>
      <c r="AO244" s="434" t="str">
        <f t="shared" si="219"/>
        <v/>
      </c>
      <c r="AP244" s="143"/>
      <c r="AQ244" s="434" t="str">
        <f t="shared" si="220"/>
        <v/>
      </c>
      <c r="AR244" s="143"/>
      <c r="AS244" s="434" t="str">
        <f t="shared" si="221"/>
        <v/>
      </c>
      <c r="AT244" s="143"/>
      <c r="AU244" s="434" t="str">
        <f t="shared" si="222"/>
        <v/>
      </c>
      <c r="AV244" s="143"/>
      <c r="AW244" s="434" t="str">
        <f t="shared" si="223"/>
        <v/>
      </c>
      <c r="AX244" s="143"/>
      <c r="AY244" s="434" t="str">
        <f t="shared" si="224"/>
        <v/>
      </c>
      <c r="AZ244" s="143"/>
      <c r="BA244" s="434" t="str">
        <f t="shared" si="225"/>
        <v/>
      </c>
      <c r="BB244" s="143"/>
      <c r="BC244" s="434" t="str">
        <f t="shared" si="226"/>
        <v/>
      </c>
      <c r="BD244" s="143"/>
      <c r="BE244" s="434" t="str">
        <f t="shared" si="227"/>
        <v/>
      </c>
      <c r="BF244" s="143"/>
      <c r="BG244" s="434" t="str">
        <f t="shared" si="228"/>
        <v/>
      </c>
      <c r="BH244" s="143"/>
      <c r="BI244" s="434" t="str">
        <f t="shared" si="229"/>
        <v/>
      </c>
      <c r="BJ244" s="143"/>
      <c r="BK244" s="434" t="str">
        <f t="shared" si="230"/>
        <v/>
      </c>
      <c r="BL244" s="143"/>
      <c r="BM244" s="434" t="str">
        <f t="shared" si="231"/>
        <v/>
      </c>
      <c r="BN244" s="143"/>
      <c r="BO244" s="434" t="str">
        <f t="shared" si="232"/>
        <v/>
      </c>
      <c r="BP244" s="143"/>
      <c r="BQ244" s="434" t="str">
        <f t="shared" si="233"/>
        <v/>
      </c>
      <c r="BR244" s="144">
        <f t="shared" si="249"/>
        <v>1</v>
      </c>
      <c r="BS244" s="434" t="str">
        <f t="shared" si="234"/>
        <v/>
      </c>
      <c r="BT244" s="145"/>
      <c r="BU244" s="434" t="str">
        <f t="shared" si="235"/>
        <v/>
      </c>
      <c r="BV244" s="234">
        <f t="shared" si="250"/>
        <v>1</v>
      </c>
      <c r="BW244" s="327">
        <f t="shared" si="251"/>
        <v>0</v>
      </c>
    </row>
    <row r="245" spans="1:75" hidden="1">
      <c r="A245" s="99"/>
      <c r="B245" s="100"/>
      <c r="C245" s="100"/>
      <c r="D245" s="233"/>
      <c r="E245" s="278">
        <f t="shared" si="236"/>
        <v>0</v>
      </c>
      <c r="F245" s="278" t="str">
        <f t="shared" si="237"/>
        <v/>
      </c>
      <c r="G245" s="101"/>
      <c r="H245" s="102"/>
      <c r="I245" s="103" t="str">
        <f t="shared" si="238"/>
        <v/>
      </c>
      <c r="J245" s="143"/>
      <c r="K245" s="434" t="str">
        <f t="shared" si="239"/>
        <v/>
      </c>
      <c r="L245" s="143"/>
      <c r="M245" s="434" t="str">
        <f t="shared" si="240"/>
        <v/>
      </c>
      <c r="N245" s="143"/>
      <c r="O245" s="434" t="str">
        <f t="shared" si="241"/>
        <v/>
      </c>
      <c r="P245" s="143"/>
      <c r="Q245" s="434" t="str">
        <f t="shared" si="242"/>
        <v/>
      </c>
      <c r="R245" s="143"/>
      <c r="S245" s="434" t="str">
        <f t="shared" si="243"/>
        <v/>
      </c>
      <c r="T245" s="143"/>
      <c r="U245" s="434" t="str">
        <f t="shared" si="244"/>
        <v/>
      </c>
      <c r="V245" s="143"/>
      <c r="W245" s="434" t="str">
        <f t="shared" si="245"/>
        <v/>
      </c>
      <c r="X245" s="143"/>
      <c r="Y245" s="434" t="str">
        <f t="shared" si="246"/>
        <v/>
      </c>
      <c r="Z245" s="143"/>
      <c r="AA245" s="434" t="str">
        <f t="shared" si="247"/>
        <v/>
      </c>
      <c r="AB245" s="143"/>
      <c r="AC245" s="434" t="str">
        <f t="shared" si="248"/>
        <v/>
      </c>
      <c r="AD245" s="143"/>
      <c r="AE245" s="434" t="str">
        <f t="shared" si="214"/>
        <v/>
      </c>
      <c r="AF245" s="143"/>
      <c r="AG245" s="434" t="str">
        <f t="shared" si="215"/>
        <v/>
      </c>
      <c r="AH245" s="143"/>
      <c r="AI245" s="434" t="str">
        <f t="shared" si="216"/>
        <v/>
      </c>
      <c r="AJ245" s="143"/>
      <c r="AK245" s="434" t="str">
        <f t="shared" si="217"/>
        <v/>
      </c>
      <c r="AL245" s="143"/>
      <c r="AM245" s="434" t="str">
        <f t="shared" si="218"/>
        <v/>
      </c>
      <c r="AN245" s="143"/>
      <c r="AO245" s="434" t="str">
        <f t="shared" si="219"/>
        <v/>
      </c>
      <c r="AP245" s="143"/>
      <c r="AQ245" s="434" t="str">
        <f t="shared" si="220"/>
        <v/>
      </c>
      <c r="AR245" s="143"/>
      <c r="AS245" s="434" t="str">
        <f t="shared" si="221"/>
        <v/>
      </c>
      <c r="AT245" s="143"/>
      <c r="AU245" s="434" t="str">
        <f t="shared" si="222"/>
        <v/>
      </c>
      <c r="AV245" s="143"/>
      <c r="AW245" s="434" t="str">
        <f t="shared" si="223"/>
        <v/>
      </c>
      <c r="AX245" s="143"/>
      <c r="AY245" s="434" t="str">
        <f t="shared" si="224"/>
        <v/>
      </c>
      <c r="AZ245" s="143"/>
      <c r="BA245" s="434" t="str">
        <f t="shared" si="225"/>
        <v/>
      </c>
      <c r="BB245" s="143"/>
      <c r="BC245" s="434" t="str">
        <f t="shared" si="226"/>
        <v/>
      </c>
      <c r="BD245" s="143"/>
      <c r="BE245" s="434" t="str">
        <f t="shared" si="227"/>
        <v/>
      </c>
      <c r="BF245" s="143"/>
      <c r="BG245" s="434" t="str">
        <f t="shared" si="228"/>
        <v/>
      </c>
      <c r="BH245" s="143"/>
      <c r="BI245" s="434" t="str">
        <f t="shared" si="229"/>
        <v/>
      </c>
      <c r="BJ245" s="143"/>
      <c r="BK245" s="434" t="str">
        <f t="shared" si="230"/>
        <v/>
      </c>
      <c r="BL245" s="143"/>
      <c r="BM245" s="434" t="str">
        <f t="shared" si="231"/>
        <v/>
      </c>
      <c r="BN245" s="143"/>
      <c r="BO245" s="434" t="str">
        <f t="shared" si="232"/>
        <v/>
      </c>
      <c r="BP245" s="143"/>
      <c r="BQ245" s="434" t="str">
        <f t="shared" si="233"/>
        <v/>
      </c>
      <c r="BR245" s="144">
        <f t="shared" si="249"/>
        <v>1</v>
      </c>
      <c r="BS245" s="434" t="str">
        <f t="shared" si="234"/>
        <v/>
      </c>
      <c r="BT245" s="145"/>
      <c r="BU245" s="434" t="str">
        <f t="shared" si="235"/>
        <v/>
      </c>
      <c r="BV245" s="234">
        <f t="shared" si="250"/>
        <v>1</v>
      </c>
      <c r="BW245" s="327">
        <f t="shared" si="251"/>
        <v>0</v>
      </c>
    </row>
    <row r="246" spans="1:75" hidden="1">
      <c r="A246" s="99"/>
      <c r="B246" s="100"/>
      <c r="C246" s="100"/>
      <c r="D246" s="233"/>
      <c r="E246" s="278">
        <f t="shared" ref="E246:E249" si="252">D246</f>
        <v>0</v>
      </c>
      <c r="F246" s="278" t="str">
        <f t="shared" ref="F246:F249" si="253">IF(D246&gt;0,D246+H246-1,"")</f>
        <v/>
      </c>
      <c r="G246" s="101"/>
      <c r="H246" s="102"/>
      <c r="I246" s="103" t="str">
        <f t="shared" ref="I246:I249" si="254">IFERROR(IF($G$1&gt;F246,0,G246/H246),"")</f>
        <v/>
      </c>
      <c r="J246" s="143"/>
      <c r="K246" s="434" t="str">
        <f>IFERROR($I246*J246,"")</f>
        <v/>
      </c>
      <c r="L246" s="143"/>
      <c r="M246" s="434" t="str">
        <f>IFERROR($I246*L246,"")</f>
        <v/>
      </c>
      <c r="N246" s="143"/>
      <c r="O246" s="434" t="str">
        <f>IFERROR($I246*N246,"")</f>
        <v/>
      </c>
      <c r="P246" s="143"/>
      <c r="Q246" s="434" t="str">
        <f>IFERROR($I246*P246,"")</f>
        <v/>
      </c>
      <c r="R246" s="143"/>
      <c r="S246" s="434" t="str">
        <f>IFERROR($I246*R246,"")</f>
        <v/>
      </c>
      <c r="T246" s="143"/>
      <c r="U246" s="434" t="str">
        <f>IFERROR($I246*T246,"")</f>
        <v/>
      </c>
      <c r="V246" s="143"/>
      <c r="W246" s="434" t="str">
        <f>IFERROR($I246*V246,"")</f>
        <v/>
      </c>
      <c r="X246" s="143"/>
      <c r="Y246" s="434" t="str">
        <f>IFERROR($I246*X246,"")</f>
        <v/>
      </c>
      <c r="Z246" s="143"/>
      <c r="AA246" s="434" t="str">
        <f>IFERROR($I246*Z246,"")</f>
        <v/>
      </c>
      <c r="AB246" s="143"/>
      <c r="AC246" s="434" t="str">
        <f>IFERROR($I246*AB246,"")</f>
        <v/>
      </c>
      <c r="AD246" s="143"/>
      <c r="AE246" s="434" t="str">
        <f t="shared" si="214"/>
        <v/>
      </c>
      <c r="AF246" s="143"/>
      <c r="AG246" s="434" t="str">
        <f t="shared" si="215"/>
        <v/>
      </c>
      <c r="AH246" s="143"/>
      <c r="AI246" s="434" t="str">
        <f t="shared" si="216"/>
        <v/>
      </c>
      <c r="AJ246" s="143"/>
      <c r="AK246" s="434" t="str">
        <f t="shared" si="217"/>
        <v/>
      </c>
      <c r="AL246" s="143"/>
      <c r="AM246" s="434" t="str">
        <f t="shared" si="218"/>
        <v/>
      </c>
      <c r="AN246" s="143"/>
      <c r="AO246" s="434" t="str">
        <f t="shared" si="219"/>
        <v/>
      </c>
      <c r="AP246" s="143"/>
      <c r="AQ246" s="434" t="str">
        <f t="shared" si="220"/>
        <v/>
      </c>
      <c r="AR246" s="143"/>
      <c r="AS246" s="434" t="str">
        <f t="shared" si="221"/>
        <v/>
      </c>
      <c r="AT246" s="143"/>
      <c r="AU246" s="434" t="str">
        <f t="shared" si="222"/>
        <v/>
      </c>
      <c r="AV246" s="143"/>
      <c r="AW246" s="434" t="str">
        <f t="shared" si="223"/>
        <v/>
      </c>
      <c r="AX246" s="143"/>
      <c r="AY246" s="434" t="str">
        <f t="shared" si="224"/>
        <v/>
      </c>
      <c r="AZ246" s="143"/>
      <c r="BA246" s="434" t="str">
        <f t="shared" si="225"/>
        <v/>
      </c>
      <c r="BB246" s="143"/>
      <c r="BC246" s="434" t="str">
        <f t="shared" si="226"/>
        <v/>
      </c>
      <c r="BD246" s="143"/>
      <c r="BE246" s="434" t="str">
        <f t="shared" si="227"/>
        <v/>
      </c>
      <c r="BF246" s="143"/>
      <c r="BG246" s="434" t="str">
        <f t="shared" si="228"/>
        <v/>
      </c>
      <c r="BH246" s="143"/>
      <c r="BI246" s="434" t="str">
        <f t="shared" si="229"/>
        <v/>
      </c>
      <c r="BJ246" s="143"/>
      <c r="BK246" s="434" t="str">
        <f t="shared" si="230"/>
        <v/>
      </c>
      <c r="BL246" s="143"/>
      <c r="BM246" s="434" t="str">
        <f t="shared" si="231"/>
        <v/>
      </c>
      <c r="BN246" s="143"/>
      <c r="BO246" s="434" t="str">
        <f t="shared" si="232"/>
        <v/>
      </c>
      <c r="BP246" s="143"/>
      <c r="BQ246" s="434" t="str">
        <f t="shared" si="233"/>
        <v/>
      </c>
      <c r="BR246" s="144">
        <f t="shared" ref="BR246:BR249" si="255">1-BT246-J246-L246-N246-P246-R246-T246-V246-X246-Z246-AB246-AD246-AF246-AH246-AJ246-AL246-AN246-AP246-AR246-AT246-AV246-AX246-AZ246-BB246-BD246-BF246-BH246-BJ246-BL246-BN246-BP246</f>
        <v>1</v>
      </c>
      <c r="BS246" s="434" t="str">
        <f t="shared" si="234"/>
        <v/>
      </c>
      <c r="BT246" s="145"/>
      <c r="BU246" s="434" t="str">
        <f t="shared" si="235"/>
        <v/>
      </c>
      <c r="BV246" s="234">
        <f t="shared" ref="BV246:BV249" si="256">SUM(J246,L246,N246,P246,R246,T246,V246,X246,Z246,AB246,AD246,AF246,AH246,AJ246,AL246,AN246,AP246,AR246,AT246,AV246,AX246,AZ246,BB246,BD246,BF246,BH246,BJ246,BL246,BN246,BP246,BT246,BR246)</f>
        <v>1</v>
      </c>
      <c r="BW246" s="327">
        <f t="shared" ref="BW246:BW249" si="257">SUM(K246,M246,O246,Q246,S246,U246,W246,Y246,AA246,AC246,AE246,AG246,AI246,AK246,AM246,AO246,AQ246,AS246,AU246,AW246,AY246,BA246,BC246,BE246,BG246,BI246,BK246,BM246,BO246,BQ246,BU246,BS246)</f>
        <v>0</v>
      </c>
    </row>
    <row r="247" spans="1:75" hidden="1">
      <c r="A247" s="99"/>
      <c r="B247" s="100"/>
      <c r="C247" s="100"/>
      <c r="D247" s="233"/>
      <c r="E247" s="278">
        <f t="shared" si="252"/>
        <v>0</v>
      </c>
      <c r="F247" s="278" t="str">
        <f t="shared" si="253"/>
        <v/>
      </c>
      <c r="G247" s="101"/>
      <c r="H247" s="102"/>
      <c r="I247" s="103" t="str">
        <f t="shared" si="254"/>
        <v/>
      </c>
      <c r="J247" s="143"/>
      <c r="K247" s="434" t="str">
        <f>IFERROR($I247*J247,"")</f>
        <v/>
      </c>
      <c r="L247" s="143"/>
      <c r="M247" s="434" t="str">
        <f>IFERROR($I247*L247,"")</f>
        <v/>
      </c>
      <c r="N247" s="143"/>
      <c r="O247" s="434" t="str">
        <f>IFERROR($I247*N247,"")</f>
        <v/>
      </c>
      <c r="P247" s="143"/>
      <c r="Q247" s="434" t="str">
        <f>IFERROR($I247*P247,"")</f>
        <v/>
      </c>
      <c r="R247" s="143"/>
      <c r="S247" s="434" t="str">
        <f>IFERROR($I247*R247,"")</f>
        <v/>
      </c>
      <c r="T247" s="143"/>
      <c r="U247" s="434" t="str">
        <f>IFERROR($I247*T247,"")</f>
        <v/>
      </c>
      <c r="V247" s="143"/>
      <c r="W247" s="434" t="str">
        <f>IFERROR($I247*V247,"")</f>
        <v/>
      </c>
      <c r="X247" s="143"/>
      <c r="Y247" s="434" t="str">
        <f>IFERROR($I247*X247,"")</f>
        <v/>
      </c>
      <c r="Z247" s="143"/>
      <c r="AA247" s="434" t="str">
        <f>IFERROR($I247*Z247,"")</f>
        <v/>
      </c>
      <c r="AB247" s="143"/>
      <c r="AC247" s="434" t="str">
        <f>IFERROR($I247*AB247,"")</f>
        <v/>
      </c>
      <c r="AD247" s="143"/>
      <c r="AE247" s="434" t="str">
        <f t="shared" si="214"/>
        <v/>
      </c>
      <c r="AF247" s="143"/>
      <c r="AG247" s="434" t="str">
        <f t="shared" si="215"/>
        <v/>
      </c>
      <c r="AH247" s="143"/>
      <c r="AI247" s="434" t="str">
        <f t="shared" si="216"/>
        <v/>
      </c>
      <c r="AJ247" s="143"/>
      <c r="AK247" s="434" t="str">
        <f t="shared" si="217"/>
        <v/>
      </c>
      <c r="AL247" s="143"/>
      <c r="AM247" s="434" t="str">
        <f t="shared" si="218"/>
        <v/>
      </c>
      <c r="AN247" s="143"/>
      <c r="AO247" s="434" t="str">
        <f t="shared" si="219"/>
        <v/>
      </c>
      <c r="AP247" s="143"/>
      <c r="AQ247" s="434" t="str">
        <f t="shared" si="220"/>
        <v/>
      </c>
      <c r="AR247" s="143"/>
      <c r="AS247" s="434" t="str">
        <f t="shared" si="221"/>
        <v/>
      </c>
      <c r="AT247" s="143"/>
      <c r="AU247" s="434" t="str">
        <f t="shared" si="222"/>
        <v/>
      </c>
      <c r="AV247" s="143"/>
      <c r="AW247" s="434" t="str">
        <f t="shared" si="223"/>
        <v/>
      </c>
      <c r="AX247" s="143"/>
      <c r="AY247" s="434" t="str">
        <f t="shared" si="224"/>
        <v/>
      </c>
      <c r="AZ247" s="143"/>
      <c r="BA247" s="434" t="str">
        <f t="shared" si="225"/>
        <v/>
      </c>
      <c r="BB247" s="143"/>
      <c r="BC247" s="434" t="str">
        <f t="shared" si="226"/>
        <v/>
      </c>
      <c r="BD247" s="143"/>
      <c r="BE247" s="434" t="str">
        <f t="shared" si="227"/>
        <v/>
      </c>
      <c r="BF247" s="143"/>
      <c r="BG247" s="434" t="str">
        <f t="shared" si="228"/>
        <v/>
      </c>
      <c r="BH247" s="143"/>
      <c r="BI247" s="434" t="str">
        <f t="shared" si="229"/>
        <v/>
      </c>
      <c r="BJ247" s="143"/>
      <c r="BK247" s="434" t="str">
        <f t="shared" si="230"/>
        <v/>
      </c>
      <c r="BL247" s="143"/>
      <c r="BM247" s="434" t="str">
        <f t="shared" si="231"/>
        <v/>
      </c>
      <c r="BN247" s="143"/>
      <c r="BO247" s="434" t="str">
        <f t="shared" si="232"/>
        <v/>
      </c>
      <c r="BP247" s="143"/>
      <c r="BQ247" s="434" t="str">
        <f t="shared" si="233"/>
        <v/>
      </c>
      <c r="BR247" s="144">
        <f t="shared" si="255"/>
        <v>1</v>
      </c>
      <c r="BS247" s="434" t="str">
        <f t="shared" si="234"/>
        <v/>
      </c>
      <c r="BT247" s="145"/>
      <c r="BU247" s="434" t="str">
        <f t="shared" si="235"/>
        <v/>
      </c>
      <c r="BV247" s="234">
        <f t="shared" si="256"/>
        <v>1</v>
      </c>
      <c r="BW247" s="327">
        <f t="shared" si="257"/>
        <v>0</v>
      </c>
    </row>
    <row r="248" spans="1:75" hidden="1">
      <c r="A248" s="99"/>
      <c r="B248" s="100"/>
      <c r="C248" s="100"/>
      <c r="D248" s="233"/>
      <c r="E248" s="278">
        <f t="shared" si="252"/>
        <v>0</v>
      </c>
      <c r="F248" s="278" t="str">
        <f t="shared" si="253"/>
        <v/>
      </c>
      <c r="G248" s="101"/>
      <c r="H248" s="102"/>
      <c r="I248" s="103" t="str">
        <f t="shared" si="254"/>
        <v/>
      </c>
      <c r="J248" s="143"/>
      <c r="K248" s="434" t="str">
        <f>IFERROR($I248*J248,"")</f>
        <v/>
      </c>
      <c r="L248" s="143"/>
      <c r="M248" s="434" t="str">
        <f>IFERROR($I248*L248,"")</f>
        <v/>
      </c>
      <c r="N248" s="143"/>
      <c r="O248" s="434" t="str">
        <f>IFERROR($I248*N248,"")</f>
        <v/>
      </c>
      <c r="P248" s="143"/>
      <c r="Q248" s="434" t="str">
        <f>IFERROR($I248*P248,"")</f>
        <v/>
      </c>
      <c r="R248" s="143"/>
      <c r="S248" s="434" t="str">
        <f>IFERROR($I248*R248,"")</f>
        <v/>
      </c>
      <c r="T248" s="143"/>
      <c r="U248" s="434" t="str">
        <f>IFERROR($I248*T248,"")</f>
        <v/>
      </c>
      <c r="V248" s="143"/>
      <c r="W248" s="434" t="str">
        <f>IFERROR($I248*V248,"")</f>
        <v/>
      </c>
      <c r="X248" s="143"/>
      <c r="Y248" s="434" t="str">
        <f>IFERROR($I248*X248,"")</f>
        <v/>
      </c>
      <c r="Z248" s="143"/>
      <c r="AA248" s="434" t="str">
        <f>IFERROR($I248*Z248,"")</f>
        <v/>
      </c>
      <c r="AB248" s="143"/>
      <c r="AC248" s="434" t="str">
        <f>IFERROR($I248*AB248,"")</f>
        <v/>
      </c>
      <c r="AD248" s="143"/>
      <c r="AE248" s="434" t="str">
        <f t="shared" si="214"/>
        <v/>
      </c>
      <c r="AF248" s="143"/>
      <c r="AG248" s="434" t="str">
        <f t="shared" si="215"/>
        <v/>
      </c>
      <c r="AH248" s="143"/>
      <c r="AI248" s="434" t="str">
        <f t="shared" si="216"/>
        <v/>
      </c>
      <c r="AJ248" s="143"/>
      <c r="AK248" s="434" t="str">
        <f t="shared" si="217"/>
        <v/>
      </c>
      <c r="AL248" s="143"/>
      <c r="AM248" s="434" t="str">
        <f t="shared" si="218"/>
        <v/>
      </c>
      <c r="AN248" s="143"/>
      <c r="AO248" s="434" t="str">
        <f t="shared" si="219"/>
        <v/>
      </c>
      <c r="AP248" s="143"/>
      <c r="AQ248" s="434" t="str">
        <f t="shared" si="220"/>
        <v/>
      </c>
      <c r="AR248" s="143"/>
      <c r="AS248" s="434" t="str">
        <f t="shared" si="221"/>
        <v/>
      </c>
      <c r="AT248" s="143"/>
      <c r="AU248" s="434" t="str">
        <f t="shared" si="222"/>
        <v/>
      </c>
      <c r="AV248" s="143"/>
      <c r="AW248" s="434" t="str">
        <f t="shared" si="223"/>
        <v/>
      </c>
      <c r="AX248" s="143"/>
      <c r="AY248" s="434" t="str">
        <f t="shared" si="224"/>
        <v/>
      </c>
      <c r="AZ248" s="143"/>
      <c r="BA248" s="434" t="str">
        <f t="shared" si="225"/>
        <v/>
      </c>
      <c r="BB248" s="143"/>
      <c r="BC248" s="434" t="str">
        <f t="shared" si="226"/>
        <v/>
      </c>
      <c r="BD248" s="143"/>
      <c r="BE248" s="434" t="str">
        <f t="shared" si="227"/>
        <v/>
      </c>
      <c r="BF248" s="143"/>
      <c r="BG248" s="434" t="str">
        <f t="shared" si="228"/>
        <v/>
      </c>
      <c r="BH248" s="143"/>
      <c r="BI248" s="434" t="str">
        <f t="shared" si="229"/>
        <v/>
      </c>
      <c r="BJ248" s="143"/>
      <c r="BK248" s="434" t="str">
        <f t="shared" si="230"/>
        <v/>
      </c>
      <c r="BL248" s="143"/>
      <c r="BM248" s="434" t="str">
        <f t="shared" si="231"/>
        <v/>
      </c>
      <c r="BN248" s="143"/>
      <c r="BO248" s="434" t="str">
        <f t="shared" si="232"/>
        <v/>
      </c>
      <c r="BP248" s="143"/>
      <c r="BQ248" s="434" t="str">
        <f t="shared" si="233"/>
        <v/>
      </c>
      <c r="BR248" s="144">
        <f t="shared" si="255"/>
        <v>1</v>
      </c>
      <c r="BS248" s="434" t="str">
        <f t="shared" si="234"/>
        <v/>
      </c>
      <c r="BT248" s="145"/>
      <c r="BU248" s="434" t="str">
        <f t="shared" si="235"/>
        <v/>
      </c>
      <c r="BV248" s="234">
        <f t="shared" si="256"/>
        <v>1</v>
      </c>
      <c r="BW248" s="327">
        <f t="shared" si="257"/>
        <v>0</v>
      </c>
    </row>
    <row r="249" spans="1:75" hidden="1">
      <c r="A249" s="99"/>
      <c r="B249" s="100"/>
      <c r="C249" s="100"/>
      <c r="D249" s="233"/>
      <c r="E249" s="278">
        <f t="shared" si="252"/>
        <v>0</v>
      </c>
      <c r="F249" s="278" t="str">
        <f t="shared" si="253"/>
        <v/>
      </c>
      <c r="G249" s="101"/>
      <c r="H249" s="102"/>
      <c r="I249" s="103" t="str">
        <f t="shared" si="254"/>
        <v/>
      </c>
      <c r="J249" s="143"/>
      <c r="K249" s="434" t="str">
        <f>IFERROR($I249*J249,"")</f>
        <v/>
      </c>
      <c r="L249" s="143"/>
      <c r="M249" s="434" t="str">
        <f>IFERROR($I249*L249,"")</f>
        <v/>
      </c>
      <c r="N249" s="143"/>
      <c r="O249" s="434" t="str">
        <f>IFERROR($I249*N249,"")</f>
        <v/>
      </c>
      <c r="P249" s="143"/>
      <c r="Q249" s="434" t="str">
        <f>IFERROR($I249*P249,"")</f>
        <v/>
      </c>
      <c r="R249" s="143"/>
      <c r="S249" s="434" t="str">
        <f>IFERROR($I249*R249,"")</f>
        <v/>
      </c>
      <c r="T249" s="143"/>
      <c r="U249" s="434" t="str">
        <f>IFERROR($I249*T249,"")</f>
        <v/>
      </c>
      <c r="V249" s="143"/>
      <c r="W249" s="434" t="str">
        <f>IFERROR($I249*V249,"")</f>
        <v/>
      </c>
      <c r="X249" s="143"/>
      <c r="Y249" s="434" t="str">
        <f>IFERROR($I249*X249,"")</f>
        <v/>
      </c>
      <c r="Z249" s="143"/>
      <c r="AA249" s="434" t="str">
        <f>IFERROR($I249*Z249,"")</f>
        <v/>
      </c>
      <c r="AB249" s="143"/>
      <c r="AC249" s="434" t="str">
        <f>IFERROR($I249*AB249,"")</f>
        <v/>
      </c>
      <c r="AD249" s="143"/>
      <c r="AE249" s="434" t="str">
        <f t="shared" si="214"/>
        <v/>
      </c>
      <c r="AF249" s="143"/>
      <c r="AG249" s="434" t="str">
        <f t="shared" si="215"/>
        <v/>
      </c>
      <c r="AH249" s="143"/>
      <c r="AI249" s="434" t="str">
        <f t="shared" si="216"/>
        <v/>
      </c>
      <c r="AJ249" s="143"/>
      <c r="AK249" s="434" t="str">
        <f t="shared" si="217"/>
        <v/>
      </c>
      <c r="AL249" s="143"/>
      <c r="AM249" s="434" t="str">
        <f t="shared" si="218"/>
        <v/>
      </c>
      <c r="AN249" s="143"/>
      <c r="AO249" s="434" t="str">
        <f t="shared" si="219"/>
        <v/>
      </c>
      <c r="AP249" s="143"/>
      <c r="AQ249" s="434" t="str">
        <f t="shared" si="220"/>
        <v/>
      </c>
      <c r="AR249" s="143"/>
      <c r="AS249" s="434" t="str">
        <f t="shared" si="221"/>
        <v/>
      </c>
      <c r="AT249" s="143"/>
      <c r="AU249" s="434" t="str">
        <f t="shared" si="222"/>
        <v/>
      </c>
      <c r="AV249" s="143"/>
      <c r="AW249" s="434" t="str">
        <f t="shared" si="223"/>
        <v/>
      </c>
      <c r="AX249" s="143"/>
      <c r="AY249" s="434" t="str">
        <f t="shared" si="224"/>
        <v/>
      </c>
      <c r="AZ249" s="143"/>
      <c r="BA249" s="434" t="str">
        <f t="shared" si="225"/>
        <v/>
      </c>
      <c r="BB249" s="143"/>
      <c r="BC249" s="434" t="str">
        <f t="shared" si="226"/>
        <v/>
      </c>
      <c r="BD249" s="143"/>
      <c r="BE249" s="434" t="str">
        <f t="shared" si="227"/>
        <v/>
      </c>
      <c r="BF249" s="143"/>
      <c r="BG249" s="434" t="str">
        <f t="shared" si="228"/>
        <v/>
      </c>
      <c r="BH249" s="143"/>
      <c r="BI249" s="434" t="str">
        <f t="shared" si="229"/>
        <v/>
      </c>
      <c r="BJ249" s="143"/>
      <c r="BK249" s="434" t="str">
        <f t="shared" si="230"/>
        <v/>
      </c>
      <c r="BL249" s="143"/>
      <c r="BM249" s="434" t="str">
        <f t="shared" si="231"/>
        <v/>
      </c>
      <c r="BN249" s="143"/>
      <c r="BO249" s="434" t="str">
        <f t="shared" si="232"/>
        <v/>
      </c>
      <c r="BP249" s="143"/>
      <c r="BQ249" s="434" t="str">
        <f t="shared" si="233"/>
        <v/>
      </c>
      <c r="BR249" s="144">
        <f t="shared" si="255"/>
        <v>1</v>
      </c>
      <c r="BS249" s="434" t="str">
        <f t="shared" si="234"/>
        <v/>
      </c>
      <c r="BT249" s="145"/>
      <c r="BU249" s="434" t="str">
        <f t="shared" si="235"/>
        <v/>
      </c>
      <c r="BV249" s="234">
        <f t="shared" si="256"/>
        <v>1</v>
      </c>
      <c r="BW249" s="327">
        <f t="shared" si="257"/>
        <v>0</v>
      </c>
    </row>
    <row r="250" spans="1:75">
      <c r="A250" s="115"/>
      <c r="B250" s="104"/>
      <c r="C250" s="104"/>
      <c r="D250" s="105"/>
      <c r="E250" s="105"/>
      <c r="F250" s="105"/>
      <c r="G250" s="106"/>
      <c r="H250" s="107"/>
      <c r="I250" s="106"/>
      <c r="J250" s="96"/>
      <c r="K250" s="326"/>
      <c r="L250" s="96"/>
      <c r="M250" s="328"/>
      <c r="N250" s="96"/>
      <c r="O250" s="328"/>
      <c r="P250" s="96"/>
      <c r="Q250" s="328"/>
      <c r="R250" s="96"/>
      <c r="S250" s="328"/>
      <c r="T250" s="96"/>
      <c r="U250" s="328"/>
      <c r="V250" s="96"/>
      <c r="W250" s="328"/>
      <c r="X250" s="96"/>
      <c r="Y250" s="328"/>
      <c r="Z250" s="96"/>
      <c r="AA250" s="328"/>
      <c r="AB250" s="96"/>
      <c r="AC250" s="328"/>
      <c r="AD250" s="96"/>
      <c r="AE250" s="328"/>
      <c r="AF250" s="96"/>
      <c r="AG250" s="328"/>
      <c r="AH250" s="96"/>
      <c r="AI250" s="328"/>
      <c r="AJ250" s="96"/>
      <c r="AK250" s="328"/>
      <c r="AL250" s="96"/>
      <c r="AM250" s="328"/>
      <c r="AN250" s="96"/>
      <c r="AO250" s="328"/>
      <c r="AP250" s="96"/>
      <c r="AQ250" s="328"/>
      <c r="AR250" s="96"/>
      <c r="AS250" s="328"/>
      <c r="AT250" s="96"/>
      <c r="AU250" s="328"/>
      <c r="AV250" s="96"/>
      <c r="AW250" s="328"/>
      <c r="AX250" s="96"/>
      <c r="AY250" s="328"/>
      <c r="AZ250" s="96"/>
      <c r="BA250" s="328"/>
      <c r="BB250" s="96"/>
      <c r="BC250" s="328"/>
      <c r="BD250" s="96"/>
      <c r="BE250" s="328"/>
      <c r="BF250" s="96"/>
      <c r="BG250" s="328"/>
      <c r="BH250" s="96"/>
      <c r="BI250" s="328"/>
      <c r="BJ250" s="96"/>
      <c r="BK250" s="328"/>
      <c r="BL250" s="144"/>
      <c r="BM250" s="329"/>
      <c r="BN250" s="96"/>
      <c r="BO250" s="328"/>
      <c r="BP250" s="96"/>
      <c r="BQ250" s="328"/>
      <c r="BR250" s="320"/>
      <c r="BS250" s="135"/>
      <c r="BT250" s="318"/>
      <c r="BU250" s="135"/>
      <c r="BV250" s="318"/>
      <c r="BW250" s="135"/>
    </row>
    <row r="251" spans="1:75" ht="14.4" thickBot="1">
      <c r="A251" s="108" t="s">
        <v>77</v>
      </c>
      <c r="B251" s="104"/>
      <c r="C251" s="104"/>
      <c r="D251" s="104"/>
      <c r="E251" s="104"/>
      <c r="F251" s="104"/>
      <c r="G251" s="334">
        <f>SUM(G138:G249)</f>
        <v>0</v>
      </c>
      <c r="H251" s="104"/>
      <c r="I251" s="333">
        <f>SUM(I138:I249)</f>
        <v>0</v>
      </c>
      <c r="J251" s="354" t="e">
        <f>K251/$BW$251</f>
        <v>#DIV/0!</v>
      </c>
      <c r="K251" s="332">
        <f>SUM(K138:K250)</f>
        <v>0</v>
      </c>
      <c r="L251" s="354" t="e">
        <f>M251/$BW$251</f>
        <v>#DIV/0!</v>
      </c>
      <c r="M251" s="332">
        <f>SUM(M138:M250)</f>
        <v>0</v>
      </c>
      <c r="N251" s="354" t="e">
        <f>O251/$BW$251</f>
        <v>#DIV/0!</v>
      </c>
      <c r="O251" s="332">
        <f>SUM(O138:O250)</f>
        <v>0</v>
      </c>
      <c r="P251" s="354" t="e">
        <f>Q251/$BW$251</f>
        <v>#DIV/0!</v>
      </c>
      <c r="Q251" s="332">
        <f>SUM(Q138:Q250)</f>
        <v>0</v>
      </c>
      <c r="R251" s="354" t="e">
        <f>S251/$BW$251</f>
        <v>#DIV/0!</v>
      </c>
      <c r="S251" s="332">
        <f>SUM(S138:S250)</f>
        <v>0</v>
      </c>
      <c r="T251" s="354" t="e">
        <f>U251/$BW$251</f>
        <v>#DIV/0!</v>
      </c>
      <c r="U251" s="332">
        <f>SUM(U138:U250)</f>
        <v>0</v>
      </c>
      <c r="V251" s="354" t="e">
        <f>W251/$BW$251</f>
        <v>#DIV/0!</v>
      </c>
      <c r="W251" s="332">
        <f>SUM(W138:W250)</f>
        <v>0</v>
      </c>
      <c r="X251" s="354" t="e">
        <f>Y251/$BW$251</f>
        <v>#DIV/0!</v>
      </c>
      <c r="Y251" s="332">
        <f>SUM(Y138:Y250)</f>
        <v>0</v>
      </c>
      <c r="Z251" s="354" t="e">
        <f>AA251/$BW$251</f>
        <v>#DIV/0!</v>
      </c>
      <c r="AA251" s="332">
        <f>SUM(AA138:AA250)</f>
        <v>0</v>
      </c>
      <c r="AB251" s="354" t="e">
        <f>AC251/$BW$251</f>
        <v>#DIV/0!</v>
      </c>
      <c r="AC251" s="332">
        <f>SUM(AC138:AC250)</f>
        <v>0</v>
      </c>
      <c r="AD251" s="354" t="e">
        <f>AE251/$BW$251</f>
        <v>#DIV/0!</v>
      </c>
      <c r="AE251" s="332">
        <f>SUM(AE138:AE250)</f>
        <v>0</v>
      </c>
      <c r="AF251" s="354" t="e">
        <f>AG251/$BW$251</f>
        <v>#DIV/0!</v>
      </c>
      <c r="AG251" s="332">
        <f>SUM(AG138:AG250)</f>
        <v>0</v>
      </c>
      <c r="AH251" s="354" t="e">
        <f>AI251/$BW$251</f>
        <v>#DIV/0!</v>
      </c>
      <c r="AI251" s="332">
        <f>SUM(AI138:AI250)</f>
        <v>0</v>
      </c>
      <c r="AJ251" s="354" t="e">
        <f>AK251/$BW$251</f>
        <v>#DIV/0!</v>
      </c>
      <c r="AK251" s="332">
        <f>SUM(AK138:AK250)</f>
        <v>0</v>
      </c>
      <c r="AL251" s="354" t="e">
        <f>AM251/$BW$251</f>
        <v>#DIV/0!</v>
      </c>
      <c r="AM251" s="332">
        <f>SUM(AM138:AM250)</f>
        <v>0</v>
      </c>
      <c r="AN251" s="354" t="e">
        <f>AO251/$BW$251</f>
        <v>#DIV/0!</v>
      </c>
      <c r="AO251" s="332">
        <f>SUM(AO138:AO250)</f>
        <v>0</v>
      </c>
      <c r="AP251" s="354" t="e">
        <f>AQ251/$BW$251</f>
        <v>#DIV/0!</v>
      </c>
      <c r="AQ251" s="332">
        <f>SUM(AQ138:AQ250)</f>
        <v>0</v>
      </c>
      <c r="AR251" s="354" t="e">
        <f>AS251/$BW$251</f>
        <v>#DIV/0!</v>
      </c>
      <c r="AS251" s="332">
        <f>SUM(AS138:AS250)</f>
        <v>0</v>
      </c>
      <c r="AT251" s="354" t="e">
        <f>AU251/$BW$251</f>
        <v>#DIV/0!</v>
      </c>
      <c r="AU251" s="332">
        <f>SUM(AU138:AU250)</f>
        <v>0</v>
      </c>
      <c r="AV251" s="354" t="e">
        <f>AW251/$BW$251</f>
        <v>#DIV/0!</v>
      </c>
      <c r="AW251" s="332">
        <f>SUM(AW138:AW250)</f>
        <v>0</v>
      </c>
      <c r="AX251" s="354" t="e">
        <f>AY251/$BW$251</f>
        <v>#DIV/0!</v>
      </c>
      <c r="AY251" s="332">
        <f>SUM(AY138:AY250)</f>
        <v>0</v>
      </c>
      <c r="AZ251" s="354" t="e">
        <f>BA251/$BW$251</f>
        <v>#DIV/0!</v>
      </c>
      <c r="BA251" s="332">
        <f>SUM(BA138:BA250)</f>
        <v>0</v>
      </c>
      <c r="BB251" s="354" t="e">
        <f>BC251/$BW$251</f>
        <v>#DIV/0!</v>
      </c>
      <c r="BC251" s="332">
        <f>SUM(BC138:BC250)</f>
        <v>0</v>
      </c>
      <c r="BD251" s="354" t="e">
        <f>BE251/$BW$251</f>
        <v>#DIV/0!</v>
      </c>
      <c r="BE251" s="332">
        <f>SUM(BE138:BE250)</f>
        <v>0</v>
      </c>
      <c r="BF251" s="354" t="e">
        <f>BG251/$BW$251</f>
        <v>#DIV/0!</v>
      </c>
      <c r="BG251" s="332">
        <f>SUM(BG138:BG250)</f>
        <v>0</v>
      </c>
      <c r="BH251" s="354" t="e">
        <f>BI251/$BW$251</f>
        <v>#DIV/0!</v>
      </c>
      <c r="BI251" s="332">
        <f>SUM(BI138:BI250)</f>
        <v>0</v>
      </c>
      <c r="BJ251" s="354" t="e">
        <f>BK251/$BW$251</f>
        <v>#DIV/0!</v>
      </c>
      <c r="BK251" s="332">
        <f>SUM(BK138:BK250)</f>
        <v>0</v>
      </c>
      <c r="BL251" s="354" t="e">
        <f>BM251/$BW$251</f>
        <v>#DIV/0!</v>
      </c>
      <c r="BM251" s="332">
        <f>SUM(BM138:BM250)</f>
        <v>0</v>
      </c>
      <c r="BN251" s="354" t="e">
        <f>BO251/$BW$251</f>
        <v>#DIV/0!</v>
      </c>
      <c r="BO251" s="332">
        <f>SUM(BO138:BO250)</f>
        <v>0</v>
      </c>
      <c r="BP251" s="354" t="e">
        <f>BQ251/$BW$251</f>
        <v>#DIV/0!</v>
      </c>
      <c r="BQ251" s="332">
        <f>SUM(BQ138:BQ250)</f>
        <v>0</v>
      </c>
      <c r="BR251" s="354" t="e">
        <f>BS251/$BW$251</f>
        <v>#DIV/0!</v>
      </c>
      <c r="BS251" s="332">
        <f>SUM(BS138:BS250)</f>
        <v>0</v>
      </c>
      <c r="BT251" s="354" t="e">
        <f>BU251/$BW$251</f>
        <v>#DIV/0!</v>
      </c>
      <c r="BU251" s="332">
        <f>SUM(BU138:BU250)</f>
        <v>0</v>
      </c>
      <c r="BV251" s="354" t="e">
        <f>BW251/$BW$251</f>
        <v>#DIV/0!</v>
      </c>
      <c r="BW251" s="332">
        <f>SUM(BW138:BW249)</f>
        <v>0</v>
      </c>
    </row>
    <row r="252" spans="1:75" ht="14.4" thickTop="1">
      <c r="A252" s="108"/>
      <c r="B252" s="104"/>
      <c r="C252" s="104"/>
      <c r="D252" s="104"/>
      <c r="E252" s="104"/>
      <c r="F252" s="104"/>
      <c r="G252" s="109"/>
      <c r="H252" s="104"/>
      <c r="I252" s="106"/>
      <c r="J252" s="110"/>
      <c r="K252" s="111"/>
      <c r="L252" s="110"/>
      <c r="M252" s="111"/>
      <c r="N252" s="110"/>
      <c r="O252" s="111"/>
      <c r="P252" s="110"/>
      <c r="Q252" s="111"/>
      <c r="R252" s="110"/>
      <c r="S252" s="111"/>
      <c r="T252" s="110"/>
      <c r="U252" s="111"/>
      <c r="V252" s="110"/>
      <c r="W252" s="111"/>
      <c r="X252" s="110"/>
      <c r="Y252" s="111"/>
      <c r="Z252" s="110"/>
      <c r="AA252" s="111"/>
      <c r="AB252" s="110"/>
      <c r="AC252" s="111"/>
      <c r="AD252" s="110"/>
      <c r="AE252" s="111"/>
      <c r="AF252" s="110"/>
      <c r="AG252" s="111"/>
      <c r="AH252" s="110"/>
      <c r="AI252" s="111"/>
      <c r="AJ252" s="110"/>
      <c r="AK252" s="111"/>
      <c r="AL252" s="110"/>
      <c r="AM252" s="111"/>
      <c r="AN252" s="110"/>
      <c r="AO252" s="111"/>
      <c r="AP252" s="110"/>
      <c r="AQ252" s="111"/>
      <c r="AR252" s="110"/>
      <c r="AS252" s="111"/>
      <c r="AT252" s="110"/>
      <c r="AU252" s="111"/>
      <c r="AV252" s="110"/>
      <c r="AW252" s="111"/>
      <c r="AX252" s="110"/>
      <c r="AY252" s="111"/>
      <c r="AZ252" s="110"/>
      <c r="BA252" s="111"/>
      <c r="BB252" s="110"/>
      <c r="BC252" s="111"/>
      <c r="BD252" s="110"/>
      <c r="BE252" s="111"/>
      <c r="BF252" s="110"/>
      <c r="BG252" s="111"/>
      <c r="BH252" s="110"/>
      <c r="BI252" s="111"/>
      <c r="BJ252" s="110"/>
      <c r="BK252" s="111"/>
      <c r="BL252" s="110"/>
      <c r="BM252" s="111"/>
      <c r="BN252" s="110"/>
      <c r="BO252" s="111"/>
      <c r="BP252" s="110"/>
      <c r="BQ252" s="111"/>
      <c r="BR252" s="321"/>
      <c r="BS252" s="111"/>
      <c r="BT252" s="321"/>
      <c r="BU252" s="111"/>
      <c r="BV252" s="321"/>
      <c r="BW252" s="111"/>
    </row>
    <row r="253" spans="1:75">
      <c r="BT253" s="352" t="s">
        <v>229</v>
      </c>
      <c r="BU253" s="322"/>
      <c r="BV253" s="315"/>
      <c r="BW253" s="337">
        <f>SUM(BQ251,BO251,BM251,BK251,BI251,BG251,BE251,BC251,BA251,AY251,AW251,AU251,AS251,AQ251,AO251,AM251,AK251,AI251,AG251,AE251,AC251,AA251,Y251,W251,U251,S251,Q251,O251,M251,K251)</f>
        <v>0</v>
      </c>
    </row>
    <row r="254" spans="1:75">
      <c r="BT254" s="352" t="s">
        <v>231</v>
      </c>
      <c r="BU254" s="323"/>
      <c r="BV254" s="315"/>
      <c r="BW254" s="323">
        <f>BS251+BU251</f>
        <v>0</v>
      </c>
    </row>
    <row r="255" spans="1:75">
      <c r="BT255" s="352" t="s">
        <v>230</v>
      </c>
      <c r="BU255" s="323"/>
      <c r="BV255" s="315"/>
      <c r="BW255" s="336">
        <f>SUM(BW253:BW254)</f>
        <v>0</v>
      </c>
    </row>
  </sheetData>
  <sheetProtection algorithmName="SHA-512" hashValue="+2Q2gGiGbESmhS/eLaYi8m3Nlmpv0gj4/tNwDkNjlNOd5JV1jMez/lheFKr+E99EjZbo6bwUlegDERVg6wRzPw==" saltValue="WlTdMQP2EJTrGbvP07td7w==" spinCount="100000" sheet="1" formatCells="0" formatColumns="0" formatRows="0"/>
  <customSheetViews>
    <customSheetView guid="{73E6BE55-0B95-42F6-BA8F-A2E5A364A48B}" showPageBreaks="1" printArea="1" topLeftCell="B1">
      <selection activeCell="G3" sqref="G3"/>
      <colBreaks count="1" manualBreakCount="1">
        <brk id="22" max="46" man="1"/>
      </colBreaks>
      <pageMargins left="0.7" right="0.7" top="0.75" bottom="0.75" header="0.3" footer="0.3"/>
      <printOptions horizontalCentered="1" verticalCentered="1"/>
      <pageSetup scale="32" fitToWidth="0" orientation="landscape" r:id="rId1"/>
      <headerFooter>
        <oddHeader>&amp;CSalaries Sheet</oddHeader>
        <oddFooter>Page &amp;P of &amp;N</oddFooter>
      </headerFooter>
    </customSheetView>
  </customSheetViews>
  <mergeCells count="201">
    <mergeCell ref="O9:P9"/>
    <mergeCell ref="BQ9:BR9"/>
    <mergeCell ref="U8:V8"/>
    <mergeCell ref="W8:X8"/>
    <mergeCell ref="U9:V9"/>
    <mergeCell ref="W9:X9"/>
    <mergeCell ref="AG9:AH9"/>
    <mergeCell ref="AI8:AJ8"/>
    <mergeCell ref="AI9:AJ9"/>
    <mergeCell ref="AK8:AL8"/>
    <mergeCell ref="AK9:AL9"/>
    <mergeCell ref="AM8:AN8"/>
    <mergeCell ref="AM9:AN9"/>
    <mergeCell ref="AO8:AP8"/>
    <mergeCell ref="BI8:BJ8"/>
    <mergeCell ref="BI9:BJ9"/>
    <mergeCell ref="BK8:BL8"/>
    <mergeCell ref="BK9:BL9"/>
    <mergeCell ref="BM8:BN8"/>
    <mergeCell ref="BM9:BN9"/>
    <mergeCell ref="BO8:BP8"/>
    <mergeCell ref="BO9:BP9"/>
    <mergeCell ref="AY8:AZ8"/>
    <mergeCell ref="AY9:AZ9"/>
    <mergeCell ref="BU8:BV8"/>
    <mergeCell ref="AO9:AP9"/>
    <mergeCell ref="AQ8:AR8"/>
    <mergeCell ref="AQ9:AR9"/>
    <mergeCell ref="AS8:AT8"/>
    <mergeCell ref="AS9:AT9"/>
    <mergeCell ref="AU8:AV8"/>
    <mergeCell ref="AU9:AV9"/>
    <mergeCell ref="AW8:AX8"/>
    <mergeCell ref="AW9:AX9"/>
    <mergeCell ref="BU9:BV9"/>
    <mergeCell ref="BA8:BB8"/>
    <mergeCell ref="BA9:BB9"/>
    <mergeCell ref="BC8:BD8"/>
    <mergeCell ref="BC9:BD9"/>
    <mergeCell ref="BE8:BF8"/>
    <mergeCell ref="BE9:BF9"/>
    <mergeCell ref="BG8:BH8"/>
    <mergeCell ref="BG9:BH9"/>
    <mergeCell ref="C53:D53"/>
    <mergeCell ref="E53:F53"/>
    <mergeCell ref="G53:H53"/>
    <mergeCell ref="I53:J53"/>
    <mergeCell ref="BS9:BT9"/>
    <mergeCell ref="Q8:R8"/>
    <mergeCell ref="S8:T8"/>
    <mergeCell ref="Q9:R9"/>
    <mergeCell ref="S9:T9"/>
    <mergeCell ref="Y8:Z8"/>
    <mergeCell ref="AA8:AB8"/>
    <mergeCell ref="Y9:Z9"/>
    <mergeCell ref="AA9:AB9"/>
    <mergeCell ref="BQ8:BR8"/>
    <mergeCell ref="AC9:AD9"/>
    <mergeCell ref="BS8:BT8"/>
    <mergeCell ref="AE9:AF9"/>
    <mergeCell ref="I8:J8"/>
    <mergeCell ref="K8:L8"/>
    <mergeCell ref="I9:J9"/>
    <mergeCell ref="K9:L9"/>
    <mergeCell ref="M8:N8"/>
    <mergeCell ref="O8:P8"/>
    <mergeCell ref="M9:N9"/>
    <mergeCell ref="W53:X53"/>
    <mergeCell ref="Y53:Z53"/>
    <mergeCell ref="AA53:AB53"/>
    <mergeCell ref="AC53:AD53"/>
    <mergeCell ref="AE53:AF53"/>
    <mergeCell ref="M53:N53"/>
    <mergeCell ref="O53:P53"/>
    <mergeCell ref="Q53:R53"/>
    <mergeCell ref="S53:T53"/>
    <mergeCell ref="U53:V53"/>
    <mergeCell ref="AQ53:AR53"/>
    <mergeCell ref="AS53:AT53"/>
    <mergeCell ref="AU53:AV53"/>
    <mergeCell ref="AW53:AX53"/>
    <mergeCell ref="AY53:AZ53"/>
    <mergeCell ref="AG53:AH53"/>
    <mergeCell ref="AI53:AJ53"/>
    <mergeCell ref="AK53:AL53"/>
    <mergeCell ref="AM53:AN53"/>
    <mergeCell ref="AO53:AP53"/>
    <mergeCell ref="BK53:BL53"/>
    <mergeCell ref="BM53:BN53"/>
    <mergeCell ref="BI53:BJ53"/>
    <mergeCell ref="BI54:BJ54"/>
    <mergeCell ref="BK54:BL54"/>
    <mergeCell ref="BM54:BN54"/>
    <mergeCell ref="C54:D54"/>
    <mergeCell ref="E54:F54"/>
    <mergeCell ref="G54:H54"/>
    <mergeCell ref="I54:J54"/>
    <mergeCell ref="K54:L54"/>
    <mergeCell ref="M54:N54"/>
    <mergeCell ref="O54:P54"/>
    <mergeCell ref="Q54:R54"/>
    <mergeCell ref="S54:T54"/>
    <mergeCell ref="U54:V54"/>
    <mergeCell ref="W54:X54"/>
    <mergeCell ref="Y54:Z54"/>
    <mergeCell ref="AA54:AB54"/>
    <mergeCell ref="AC54:AD54"/>
    <mergeCell ref="BA53:BB53"/>
    <mergeCell ref="BC53:BD53"/>
    <mergeCell ref="BE53:BF53"/>
    <mergeCell ref="BG53:BH53"/>
    <mergeCell ref="A130:G130"/>
    <mergeCell ref="J135:K135"/>
    <mergeCell ref="L135:M135"/>
    <mergeCell ref="N135:O135"/>
    <mergeCell ref="P135:Q135"/>
    <mergeCell ref="R135:S135"/>
    <mergeCell ref="T135:U135"/>
    <mergeCell ref="V135:W135"/>
    <mergeCell ref="X135:Y135"/>
    <mergeCell ref="Z135:AA135"/>
    <mergeCell ref="AB135:AC135"/>
    <mergeCell ref="AD135:AE135"/>
    <mergeCell ref="AF135:AG135"/>
    <mergeCell ref="AY54:AZ54"/>
    <mergeCell ref="BA54:BB54"/>
    <mergeCell ref="BC54:BD54"/>
    <mergeCell ref="BE54:BF54"/>
    <mergeCell ref="BG54:BH54"/>
    <mergeCell ref="AO54:AP54"/>
    <mergeCell ref="AQ54:AR54"/>
    <mergeCell ref="AS54:AT54"/>
    <mergeCell ref="AU54:AV54"/>
    <mergeCell ref="AW54:AX54"/>
    <mergeCell ref="AE54:AF54"/>
    <mergeCell ref="AG54:AH54"/>
    <mergeCell ref="AI54:AJ54"/>
    <mergeCell ref="AK54:AL54"/>
    <mergeCell ref="AM54:AN54"/>
    <mergeCell ref="AN135:AO135"/>
    <mergeCell ref="AP135:AQ135"/>
    <mergeCell ref="BR135:BS135"/>
    <mergeCell ref="BT135:BU135"/>
    <mergeCell ref="BB135:BC135"/>
    <mergeCell ref="BD135:BE135"/>
    <mergeCell ref="BF135:BG135"/>
    <mergeCell ref="BH135:BI135"/>
    <mergeCell ref="BJ135:BK135"/>
    <mergeCell ref="AR135:AS135"/>
    <mergeCell ref="AT135:AU135"/>
    <mergeCell ref="AV135:AW135"/>
    <mergeCell ref="AX135:AY135"/>
    <mergeCell ref="AZ135:BA135"/>
    <mergeCell ref="AT136:AU136"/>
    <mergeCell ref="AV136:AW136"/>
    <mergeCell ref="BV135:BW135"/>
    <mergeCell ref="J136:K136"/>
    <mergeCell ref="L136:M136"/>
    <mergeCell ref="N136:O136"/>
    <mergeCell ref="P136:Q136"/>
    <mergeCell ref="R136:S136"/>
    <mergeCell ref="T136:U136"/>
    <mergeCell ref="V136:W136"/>
    <mergeCell ref="X136:Y136"/>
    <mergeCell ref="Z136:AA136"/>
    <mergeCell ref="AB136:AC136"/>
    <mergeCell ref="AD136:AE136"/>
    <mergeCell ref="AF136:AG136"/>
    <mergeCell ref="AH136:AI136"/>
    <mergeCell ref="AJ136:AK136"/>
    <mergeCell ref="AL136:AM136"/>
    <mergeCell ref="BL135:BM135"/>
    <mergeCell ref="BN135:BO135"/>
    <mergeCell ref="BP135:BQ135"/>
    <mergeCell ref="AH135:AI135"/>
    <mergeCell ref="AJ135:AK135"/>
    <mergeCell ref="AL135:AM135"/>
    <mergeCell ref="AC8:AD8"/>
    <mergeCell ref="AE8:AF8"/>
    <mergeCell ref="AG8:AH8"/>
    <mergeCell ref="J1:J2"/>
    <mergeCell ref="K1:K2"/>
    <mergeCell ref="BR136:BS136"/>
    <mergeCell ref="BT136:BU136"/>
    <mergeCell ref="BV136:BW136"/>
    <mergeCell ref="L1:L2"/>
    <mergeCell ref="M1:M2"/>
    <mergeCell ref="K53:L53"/>
    <mergeCell ref="BH136:BI136"/>
    <mergeCell ref="BJ136:BK136"/>
    <mergeCell ref="BL136:BM136"/>
    <mergeCell ref="BN136:BO136"/>
    <mergeCell ref="BP136:BQ136"/>
    <mergeCell ref="AX136:AY136"/>
    <mergeCell ref="AZ136:BA136"/>
    <mergeCell ref="BB136:BC136"/>
    <mergeCell ref="BD136:BE136"/>
    <mergeCell ref="BF136:BG136"/>
    <mergeCell ref="AN136:AO136"/>
    <mergeCell ref="AP136:AQ136"/>
    <mergeCell ref="AR136:AS136"/>
  </mergeCells>
  <conditionalFormatting sqref="BW11">
    <cfRule type="containsText" dxfId="8" priority="6" operator="containsText" text="Check Allocations">
      <formula>NOT(ISERROR(SEARCH("Check Allocations",BW11)))</formula>
    </cfRule>
  </conditionalFormatting>
  <conditionalFormatting sqref="BW12:BW43">
    <cfRule type="containsText" dxfId="7" priority="3" operator="containsText" text="Check Allocations">
      <formula>NOT(ISERROR(SEARCH("Check Allocations",BW12)))</formula>
    </cfRule>
  </conditionalFormatting>
  <conditionalFormatting sqref="BW44">
    <cfRule type="containsText" dxfId="6" priority="2" operator="containsText" text="Check Allocations">
      <formula>NOT(ISERROR(SEARCH("Check Allocations",BW44)))</formula>
    </cfRule>
  </conditionalFormatting>
  <conditionalFormatting sqref="BR252 BR129:BR250">
    <cfRule type="cellIs" dxfId="5" priority="1" operator="lessThan">
      <formula>0</formula>
    </cfRule>
  </conditionalFormatting>
  <printOptions horizontalCentered="1" verticalCentered="1"/>
  <pageMargins left="0.2" right="0.2" top="0.75" bottom="0.75" header="0.3" footer="0.3"/>
  <pageSetup scale="50" fitToWidth="2" orientation="landscape" r:id="rId2"/>
  <headerFooter>
    <oddHeader>&amp;CSalaries Sheet</oddHeader>
    <oddFooter>Page &amp;P of &amp;N</oddFooter>
  </headerFooter>
  <colBreaks count="1" manualBreakCount="1">
    <brk id="22" max="46" man="1"/>
  </colBreaks>
  <drawing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L53"/>
  <sheetViews>
    <sheetView zoomScaleNormal="100" workbookViewId="0">
      <pane xSplit="1" topLeftCell="B1" activePane="topRight" state="frozen"/>
      <selection pane="topRight" activeCell="AE31" sqref="AE31"/>
    </sheetView>
  </sheetViews>
  <sheetFormatPr defaultColWidth="9.109375" defaultRowHeight="13.8"/>
  <cols>
    <col min="1" max="1" width="57.88671875" style="5" customWidth="1"/>
    <col min="2" max="31" width="15.6640625" style="5" customWidth="1"/>
    <col min="32" max="32" width="16.88671875" style="5" customWidth="1"/>
    <col min="33" max="33" width="17.109375" style="5" customWidth="1"/>
    <col min="34" max="34" width="14.88671875" style="235" customWidth="1"/>
    <col min="35" max="38" width="9.109375" style="235"/>
    <col min="39" max="16384" width="9.109375" style="5"/>
  </cols>
  <sheetData>
    <row r="1" spans="1:38" s="89" customFormat="1" ht="18">
      <c r="A1" s="226" t="str">
        <f>IFERROR('[2]Rate Application'!E6:L6,"")</f>
        <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2"/>
      <c r="AH1" s="238"/>
      <c r="AI1" s="238"/>
      <c r="AJ1" s="238"/>
      <c r="AK1" s="238"/>
      <c r="AL1" s="238"/>
    </row>
    <row r="2" spans="1:38" s="130" customFormat="1" ht="18">
      <c r="A2" s="227">
        <f>[2]Information!F4</f>
        <v>0</v>
      </c>
      <c r="B2" s="243"/>
      <c r="C2" s="243"/>
      <c r="D2" s="244"/>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5"/>
      <c r="AH2" s="244"/>
      <c r="AI2" s="244"/>
      <c r="AJ2" s="244"/>
      <c r="AK2" s="244"/>
      <c r="AL2" s="244"/>
    </row>
    <row r="3" spans="1:38" s="130" customFormat="1" ht="18">
      <c r="A3" s="226" t="s">
        <v>96</v>
      </c>
      <c r="B3" s="246"/>
      <c r="C3" s="246"/>
      <c r="D3" s="244"/>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5"/>
      <c r="AH3" s="244"/>
      <c r="AI3" s="244"/>
      <c r="AJ3" s="244"/>
      <c r="AK3" s="244"/>
      <c r="AL3" s="244"/>
    </row>
    <row r="4" spans="1:38" s="130" customFormat="1" ht="18">
      <c r="A4" s="228" t="str">
        <f>'[2]Rate Application'!L1</f>
        <v>FY2018</v>
      </c>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5"/>
      <c r="AH4" s="244"/>
      <c r="AI4" s="244"/>
      <c r="AJ4" s="244"/>
      <c r="AK4" s="244"/>
      <c r="AL4" s="244"/>
    </row>
    <row r="5" spans="1:38" s="3" customFormat="1" ht="18">
      <c r="A5" s="29"/>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H5" s="241"/>
      <c r="AI5" s="241"/>
      <c r="AJ5" s="241"/>
      <c r="AK5" s="241"/>
      <c r="AL5" s="241"/>
    </row>
    <row r="6" spans="1:38" ht="18">
      <c r="A6" s="30"/>
      <c r="B6" s="597"/>
      <c r="C6" s="597"/>
      <c r="D6" s="597"/>
      <c r="E6" s="597"/>
      <c r="F6" s="597"/>
      <c r="G6" s="597"/>
      <c r="H6" s="597"/>
      <c r="I6" s="597"/>
      <c r="J6" s="133"/>
      <c r="K6" s="133"/>
      <c r="L6" s="133"/>
      <c r="M6" s="133"/>
      <c r="N6" s="133"/>
      <c r="O6" s="133"/>
      <c r="P6" s="133"/>
      <c r="Q6" s="133"/>
      <c r="R6" s="133"/>
      <c r="S6" s="133"/>
      <c r="T6" s="133"/>
      <c r="U6" s="133"/>
      <c r="V6" s="133"/>
      <c r="W6" s="133"/>
      <c r="X6" s="133"/>
      <c r="Y6" s="133"/>
      <c r="Z6" s="133"/>
      <c r="AA6" s="133"/>
      <c r="AB6" s="133"/>
      <c r="AC6" s="133"/>
      <c r="AD6" s="133"/>
      <c r="AE6" s="133"/>
      <c r="AF6" s="31" t="s">
        <v>31</v>
      </c>
    </row>
    <row r="7" spans="1:38" ht="14.4">
      <c r="B7" s="155" t="str">
        <f>Information!B8</f>
        <v>Service 1</v>
      </c>
      <c r="C7" s="97" t="str">
        <f>Information!B9</f>
        <v>Service 2</v>
      </c>
      <c r="D7" s="97" t="str">
        <f>Information!B10</f>
        <v>Service 3</v>
      </c>
      <c r="E7" s="97" t="str">
        <f>Information!B11</f>
        <v>Service 4</v>
      </c>
      <c r="F7" s="97" t="str">
        <f>Information!B12</f>
        <v>Service 5</v>
      </c>
      <c r="G7" s="97" t="str">
        <f>Information!B13</f>
        <v>Service 6</v>
      </c>
      <c r="H7" s="97" t="str">
        <f>Information!B14</f>
        <v>Service 7</v>
      </c>
      <c r="I7" s="97" t="str">
        <f>Information!B15</f>
        <v>Service 8</v>
      </c>
      <c r="J7" s="97" t="str">
        <f>Information!B16</f>
        <v>Service 9</v>
      </c>
      <c r="K7" s="97" t="str">
        <f>Information!B17</f>
        <v>Service 10</v>
      </c>
      <c r="L7" s="136" t="str">
        <f>Information!B18</f>
        <v>Service 11</v>
      </c>
      <c r="M7" s="136" t="str">
        <f>Information!B19</f>
        <v>Service 12</v>
      </c>
      <c r="N7" s="136" t="str">
        <f>Information!B20</f>
        <v>Service 13</v>
      </c>
      <c r="O7" s="136" t="str">
        <f>Information!B21</f>
        <v>Service 14</v>
      </c>
      <c r="P7" s="136" t="str">
        <f>Information!B22</f>
        <v>Service 15</v>
      </c>
      <c r="Q7" s="136" t="str">
        <f>Information!B23</f>
        <v>Service 16</v>
      </c>
      <c r="R7" s="136" t="str">
        <f>Information!B24</f>
        <v>Service 17</v>
      </c>
      <c r="S7" s="136" t="str">
        <f>Information!B25</f>
        <v>Service 18</v>
      </c>
      <c r="T7" s="136" t="str">
        <f>Information!B26</f>
        <v>Service 19</v>
      </c>
      <c r="U7" s="136" t="str">
        <f>Information!B27</f>
        <v>Service 20</v>
      </c>
      <c r="V7" s="136" t="str">
        <f>Information!B28</f>
        <v>Service 21</v>
      </c>
      <c r="W7" s="136" t="str">
        <f>Information!B29</f>
        <v>Service 22</v>
      </c>
      <c r="X7" s="136" t="str">
        <f>Information!B30</f>
        <v>Service 23</v>
      </c>
      <c r="Y7" s="136" t="str">
        <f>Information!B31</f>
        <v>Service 24</v>
      </c>
      <c r="Z7" s="136" t="str">
        <f>Information!B32</f>
        <v>Service 25</v>
      </c>
      <c r="AA7" s="136" t="str">
        <f>Information!B33</f>
        <v>Service 26</v>
      </c>
      <c r="AB7" s="136" t="str">
        <f>Information!B34</f>
        <v>Service 27</v>
      </c>
      <c r="AC7" s="136" t="str">
        <f>Information!B35</f>
        <v>Service 28</v>
      </c>
      <c r="AD7" s="136" t="str">
        <f>Information!B36</f>
        <v>Service 29</v>
      </c>
      <c r="AE7" s="136" t="str">
        <f>Information!B37</f>
        <v>Service 30</v>
      </c>
      <c r="AF7" s="97" t="s">
        <v>91</v>
      </c>
    </row>
    <row r="8" spans="1:38" ht="15.6">
      <c r="A8" s="32" t="s">
        <v>41</v>
      </c>
      <c r="B8" s="229" t="str">
        <f>IF((ISBLANK(Information!G$8)=TRUE),"N/A",+Information!G$8)</f>
        <v>N/A</v>
      </c>
      <c r="C8" s="229" t="str">
        <f>IF((ISBLANK(Information!$G9)=TRUE),"N/A",+Information!$G9)</f>
        <v>N/A</v>
      </c>
      <c r="D8" s="229" t="str">
        <f>IF((ISBLANK(Information!$G10)=TRUE),"N/A",+Information!$G10)</f>
        <v>N/A</v>
      </c>
      <c r="E8" s="229" t="str">
        <f>IF((ISBLANK(Information!$G11)=TRUE),"N/A",+Information!$G11)</f>
        <v>N/A</v>
      </c>
      <c r="F8" s="229" t="str">
        <f>IF((ISBLANK(Information!$G12)=TRUE),"N/A",+Information!$G12)</f>
        <v>N/A</v>
      </c>
      <c r="G8" s="229" t="str">
        <f>IF((ISBLANK(Information!$G13)=TRUE),"N/A",+Information!$G13)</f>
        <v>N/A</v>
      </c>
      <c r="H8" s="229" t="str">
        <f>IF((ISBLANK(Information!$G14)=TRUE),"N/A",+Information!$G14)</f>
        <v>N/A</v>
      </c>
      <c r="I8" s="229" t="str">
        <f>IF((ISBLANK(Information!$G15)=TRUE),"N/A",+Information!$G15)</f>
        <v>N/A</v>
      </c>
      <c r="J8" s="229" t="str">
        <f>IF((ISBLANK(Information!$G16)=TRUE),"N/A",+Information!$G16)</f>
        <v>N/A</v>
      </c>
      <c r="K8" s="229" t="str">
        <f>IF((ISBLANK(Information!$G17)=TRUE),"N/A",+Information!$G17)</f>
        <v>N/A</v>
      </c>
      <c r="L8" s="229" t="str">
        <f>IF((ISBLANK(Information!G18)=TRUE),"N/A",+Information!G18)</f>
        <v>N/A</v>
      </c>
      <c r="M8" s="229" t="str">
        <f>IF((ISBLANK(Information!$G19)=TRUE),"N/A",+Information!$G19)</f>
        <v>N/A</v>
      </c>
      <c r="N8" s="229" t="str">
        <f>IF((ISBLANK(Information!$G20)=TRUE),"N/A",+Information!$G20)</f>
        <v>N/A</v>
      </c>
      <c r="O8" s="229" t="str">
        <f>IF((ISBLANK(Information!$G21)=TRUE),"N/A",+Information!$G21)</f>
        <v>N/A</v>
      </c>
      <c r="P8" s="229" t="str">
        <f>IF((ISBLANK(Information!$G22)=TRUE),"N/A",+Information!$G22)</f>
        <v>N/A</v>
      </c>
      <c r="Q8" s="229" t="str">
        <f>IF((ISBLANK(Information!$G23)=TRUE),"N/A",+Information!$G23)</f>
        <v>N/A</v>
      </c>
      <c r="R8" s="229" t="str">
        <f>IF((ISBLANK(Information!$G24)=TRUE),"N/A",+Information!$G24)</f>
        <v>N/A</v>
      </c>
      <c r="S8" s="229" t="str">
        <f>IF((ISBLANK(Information!$G25)=TRUE),"N/A",+Information!$G25)</f>
        <v>N/A</v>
      </c>
      <c r="T8" s="229" t="str">
        <f>IF((ISBLANK(Information!$G26)=TRUE),"N/A",+Information!$G26)</f>
        <v>N/A</v>
      </c>
      <c r="U8" s="229" t="str">
        <f>IF((ISBLANK(Information!$G27)=TRUE),"N/A",+Information!$G27)</f>
        <v>N/A</v>
      </c>
      <c r="V8" s="229" t="str">
        <f>IF((ISBLANK(Information!G28)=TRUE),"N/A",+Information!G28)</f>
        <v>N/A</v>
      </c>
      <c r="W8" s="229" t="str">
        <f>IF((ISBLANK(Information!$G29)=TRUE),"N/A",+Information!$G29)</f>
        <v>N/A</v>
      </c>
      <c r="X8" s="229" t="str">
        <f>IF((ISBLANK(Information!$G30)=TRUE),"N/A",+Information!$G30)</f>
        <v>N/A</v>
      </c>
      <c r="Y8" s="229" t="str">
        <f>IF((ISBLANK(Information!$G31)=TRUE),"N/A",+Information!$G31)</f>
        <v>N/A</v>
      </c>
      <c r="Z8" s="229" t="str">
        <f>IF((ISBLANK(Information!$G32)=TRUE),"N/A",+Information!$G32)</f>
        <v>N/A</v>
      </c>
      <c r="AA8" s="229" t="str">
        <f>IF((ISBLANK(Information!$G33)=TRUE),"N/A",+Information!$G33)</f>
        <v>N/A</v>
      </c>
      <c r="AB8" s="229" t="str">
        <f>IF((ISBLANK(Information!$G34)=TRUE),"N/A",+Information!$G34)</f>
        <v>N/A</v>
      </c>
      <c r="AC8" s="229" t="str">
        <f>IF((ISBLANK(Information!$G35)=TRUE),"N/A",+Information!$G35)</f>
        <v>N/A</v>
      </c>
      <c r="AD8" s="229" t="str">
        <f>IF((ISBLANK(Information!$G36)=TRUE),"N/A",+Information!$G36)</f>
        <v>N/A</v>
      </c>
      <c r="AE8" s="229" t="str">
        <f>IF((ISBLANK(Information!$G37)=TRUE),"N/A",+Information!$G37)</f>
        <v>N/A</v>
      </c>
      <c r="AF8" s="128" t="s">
        <v>234</v>
      </c>
    </row>
    <row r="9" spans="1:38" ht="15.6">
      <c r="A9" s="32" t="s">
        <v>32</v>
      </c>
      <c r="B9" s="33">
        <f>IFERROR((Information!$F$5*'Rate Summary'!B33),0)</f>
        <v>0</v>
      </c>
      <c r="C9" s="33">
        <f>IFERROR((Information!$F$5*'Rate Summary'!C33),0)</f>
        <v>0</v>
      </c>
      <c r="D9" s="33">
        <f>IFERROR((Information!$F$5*'Rate Summary'!D33),0)</f>
        <v>0</v>
      </c>
      <c r="E9" s="33">
        <f>IFERROR((Information!$F$5*'Rate Summary'!E33),0)</f>
        <v>0</v>
      </c>
      <c r="F9" s="33">
        <f>IFERROR((Information!$F$5*'Rate Summary'!F33),0)</f>
        <v>0</v>
      </c>
      <c r="G9" s="33">
        <f>IFERROR((Information!$F$5*'Rate Summary'!G33),0)</f>
        <v>0</v>
      </c>
      <c r="H9" s="33">
        <f>IFERROR((Information!$F$5*'Rate Summary'!H33),0)</f>
        <v>0</v>
      </c>
      <c r="I9" s="33">
        <f>IFERROR((Information!$F$5*'Rate Summary'!I33),0)</f>
        <v>0</v>
      </c>
      <c r="J9" s="33">
        <f>IFERROR((Information!$F$5*'Rate Summary'!J33),0)</f>
        <v>0</v>
      </c>
      <c r="K9" s="33">
        <f>IFERROR((Information!$F$5*'Rate Summary'!K33),0)</f>
        <v>0</v>
      </c>
      <c r="L9" s="33">
        <f>IFERROR((Information!$F$5*'Rate Summary'!L33),0)</f>
        <v>0</v>
      </c>
      <c r="M9" s="33">
        <f>IFERROR((Information!$F$5*'Rate Summary'!M33),0)</f>
        <v>0</v>
      </c>
      <c r="N9" s="33">
        <f>IFERROR((Information!$F$5*'Rate Summary'!N33),0)</f>
        <v>0</v>
      </c>
      <c r="O9" s="33">
        <f>IFERROR((Information!$F$5*'Rate Summary'!O33),0)</f>
        <v>0</v>
      </c>
      <c r="P9" s="33">
        <f>IFERROR((Information!$F$5*'Rate Summary'!P33),0)</f>
        <v>0</v>
      </c>
      <c r="Q9" s="33">
        <f>IFERROR((Information!$F$5*'Rate Summary'!Q33),0)</f>
        <v>0</v>
      </c>
      <c r="R9" s="33">
        <f>IFERROR((Information!$F$5*'Rate Summary'!R33),0)</f>
        <v>0</v>
      </c>
      <c r="S9" s="33">
        <f>IFERROR((Information!$F$5*'Rate Summary'!S33),0)</f>
        <v>0</v>
      </c>
      <c r="T9" s="33">
        <f>IFERROR((Information!$F$5*'Rate Summary'!T33),0)</f>
        <v>0</v>
      </c>
      <c r="U9" s="33">
        <f>IFERROR((Information!$F$5*'Rate Summary'!U33),0)</f>
        <v>0</v>
      </c>
      <c r="V9" s="33">
        <f>IFERROR((Information!$F$5*'Rate Summary'!V33),0)</f>
        <v>0</v>
      </c>
      <c r="W9" s="33">
        <f>IFERROR((Information!$F$5*'Rate Summary'!W33),0)</f>
        <v>0</v>
      </c>
      <c r="X9" s="33">
        <f>IFERROR((Information!$F$5*'Rate Summary'!X33),0)</f>
        <v>0</v>
      </c>
      <c r="Y9" s="33">
        <f>IFERROR((Information!$F$5*'Rate Summary'!Y33),0)</f>
        <v>0</v>
      </c>
      <c r="Z9" s="33">
        <f>IFERROR((Information!$F$5*'Rate Summary'!Z33),0)</f>
        <v>0</v>
      </c>
      <c r="AA9" s="33">
        <f>IFERROR((Information!$F$5*'Rate Summary'!AA33),0)</f>
        <v>0</v>
      </c>
      <c r="AB9" s="33">
        <f>IFERROR((Information!$F$5*'Rate Summary'!AB33),0)</f>
        <v>0</v>
      </c>
      <c r="AC9" s="33">
        <f>IFERROR((Information!$F$5*'Rate Summary'!AC33),0)</f>
        <v>0</v>
      </c>
      <c r="AD9" s="33">
        <f>IFERROR((Information!$F$5*'Rate Summary'!AD33),0)</f>
        <v>0</v>
      </c>
      <c r="AE9" s="33">
        <f>IFERROR((Information!$F$5*'Rate Summary'!AE33),0)</f>
        <v>0</v>
      </c>
      <c r="AF9" s="33">
        <f>SUM(B9:K9)</f>
        <v>0</v>
      </c>
    </row>
    <row r="10" spans="1:38" ht="15.6">
      <c r="A10" s="34"/>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row>
    <row r="11" spans="1:38" ht="14.4">
      <c r="A11" s="28" t="s">
        <v>33</v>
      </c>
      <c r="B11" s="36"/>
      <c r="C11" s="36"/>
      <c r="D11" s="36"/>
      <c r="E11" s="36"/>
      <c r="F11" s="36"/>
      <c r="G11" s="36"/>
      <c r="H11" s="36"/>
      <c r="I11" s="36"/>
      <c r="J11" s="36"/>
      <c r="K11" s="36"/>
      <c r="L11" s="138"/>
      <c r="M11" s="138"/>
      <c r="N11" s="138"/>
      <c r="O11" s="138"/>
      <c r="P11" s="138"/>
      <c r="Q11" s="138"/>
      <c r="R11" s="138"/>
      <c r="S11" s="138"/>
      <c r="T11" s="138"/>
      <c r="U11" s="138"/>
      <c r="V11" s="138"/>
      <c r="W11" s="138"/>
      <c r="X11" s="138"/>
      <c r="Y11" s="138"/>
      <c r="Z11" s="138"/>
      <c r="AA11" s="138"/>
      <c r="AB11" s="138"/>
      <c r="AC11" s="138"/>
      <c r="AD11" s="138"/>
      <c r="AE11" s="138"/>
    </row>
    <row r="12" spans="1:38" ht="14.4">
      <c r="A12" s="37" t="s">
        <v>34</v>
      </c>
      <c r="B12" s="124">
        <f>'Salary Operating and Deprec Exp'!J44</f>
        <v>0</v>
      </c>
      <c r="C12" s="124">
        <f>'Salary Operating and Deprec Exp'!L44</f>
        <v>0</v>
      </c>
      <c r="D12" s="124">
        <f>'Salary Operating and Deprec Exp'!N44</f>
        <v>0</v>
      </c>
      <c r="E12" s="124">
        <f>'Salary Operating and Deprec Exp'!P44</f>
        <v>0</v>
      </c>
      <c r="F12" s="124">
        <f>'Salary Operating and Deprec Exp'!R44</f>
        <v>0</v>
      </c>
      <c r="G12" s="124">
        <f>'Salary Operating and Deprec Exp'!T44</f>
        <v>0</v>
      </c>
      <c r="H12" s="124">
        <f>'Salary Operating and Deprec Exp'!V44</f>
        <v>0</v>
      </c>
      <c r="I12" s="124">
        <f>'Salary Operating and Deprec Exp'!X44</f>
        <v>0</v>
      </c>
      <c r="J12" s="124">
        <f>'Salary Operating and Deprec Exp'!Z44</f>
        <v>0</v>
      </c>
      <c r="K12" s="124">
        <f>'Salary Operating and Deprec Exp'!AB44</f>
        <v>0</v>
      </c>
      <c r="L12" s="124">
        <f>'Salary Operating and Deprec Exp'!AD44</f>
        <v>0</v>
      </c>
      <c r="M12" s="124">
        <f>'Salary Operating and Deprec Exp'!AF44</f>
        <v>0</v>
      </c>
      <c r="N12" s="124">
        <f>'Salary Operating and Deprec Exp'!AH44</f>
        <v>0</v>
      </c>
      <c r="O12" s="124">
        <f>'Salary Operating and Deprec Exp'!AJ44</f>
        <v>0</v>
      </c>
      <c r="P12" s="124">
        <f>'Salary Operating and Deprec Exp'!AL44</f>
        <v>0</v>
      </c>
      <c r="Q12" s="124">
        <f>'Salary Operating and Deprec Exp'!AN44</f>
        <v>0</v>
      </c>
      <c r="R12" s="124">
        <f>'Salary Operating and Deprec Exp'!AP44</f>
        <v>0</v>
      </c>
      <c r="S12" s="124">
        <f>'Salary Operating and Deprec Exp'!AR44</f>
        <v>0</v>
      </c>
      <c r="T12" s="124">
        <f>'Salary Operating and Deprec Exp'!AT44</f>
        <v>0</v>
      </c>
      <c r="U12" s="124">
        <f>'Salary Operating and Deprec Exp'!AV44</f>
        <v>0</v>
      </c>
      <c r="V12" s="124">
        <f>'Salary Operating and Deprec Exp'!AX44</f>
        <v>0</v>
      </c>
      <c r="W12" s="124">
        <f>'Salary Operating and Deprec Exp'!AZ44</f>
        <v>0</v>
      </c>
      <c r="X12" s="124">
        <f>'Salary Operating and Deprec Exp'!BB44</f>
        <v>0</v>
      </c>
      <c r="Y12" s="124">
        <f>'Salary Operating and Deprec Exp'!BD44</f>
        <v>0</v>
      </c>
      <c r="Z12" s="124">
        <f>'Salary Operating and Deprec Exp'!BF44</f>
        <v>0</v>
      </c>
      <c r="AA12" s="124">
        <f>'Salary Operating and Deprec Exp'!BH44</f>
        <v>0</v>
      </c>
      <c r="AB12" s="124">
        <f>'Salary Operating and Deprec Exp'!BJ44</f>
        <v>0</v>
      </c>
      <c r="AC12" s="124">
        <f>'Salary Operating and Deprec Exp'!BL44</f>
        <v>0</v>
      </c>
      <c r="AD12" s="124">
        <f>'Salary Operating and Deprec Exp'!BN44</f>
        <v>0</v>
      </c>
      <c r="AE12" s="124">
        <f>'Salary Operating and Deprec Exp'!BP44</f>
        <v>0</v>
      </c>
      <c r="AF12" s="124">
        <f>SUM(B12:AE12)</f>
        <v>0</v>
      </c>
    </row>
    <row r="13" spans="1:38" ht="14.4">
      <c r="A13" s="37" t="s">
        <v>35</v>
      </c>
      <c r="B13" s="124">
        <f>'Salary Operating and Deprec Exp'!D125</f>
        <v>0</v>
      </c>
      <c r="C13" s="124">
        <f>'Salary Operating and Deprec Exp'!F125</f>
        <v>0</v>
      </c>
      <c r="D13" s="124">
        <f>'Salary Operating and Deprec Exp'!H125</f>
        <v>0</v>
      </c>
      <c r="E13" s="124">
        <f>'Salary Operating and Deprec Exp'!J125</f>
        <v>0</v>
      </c>
      <c r="F13" s="124">
        <f>'Salary Operating and Deprec Exp'!L125</f>
        <v>0</v>
      </c>
      <c r="G13" s="124">
        <f>'Salary Operating and Deprec Exp'!N125</f>
        <v>0</v>
      </c>
      <c r="H13" s="124">
        <f>'Salary Operating and Deprec Exp'!P125</f>
        <v>0</v>
      </c>
      <c r="I13" s="124">
        <f>'Salary Operating and Deprec Exp'!R125</f>
        <v>0</v>
      </c>
      <c r="J13" s="124">
        <f>'Salary Operating and Deprec Exp'!T125</f>
        <v>0</v>
      </c>
      <c r="K13" s="124">
        <f>'Salary Operating and Deprec Exp'!V125</f>
        <v>0</v>
      </c>
      <c r="L13" s="124">
        <f>'Salary Operating and Deprec Exp'!X125</f>
        <v>0</v>
      </c>
      <c r="M13" s="124">
        <f>'Salary Operating and Deprec Exp'!Z125</f>
        <v>0</v>
      </c>
      <c r="N13" s="124">
        <f>'Salary Operating and Deprec Exp'!AB125</f>
        <v>0</v>
      </c>
      <c r="O13" s="124">
        <f>'Salary Operating and Deprec Exp'!AD125</f>
        <v>0</v>
      </c>
      <c r="P13" s="124">
        <f>'Salary Operating and Deprec Exp'!AF125</f>
        <v>0</v>
      </c>
      <c r="Q13" s="124">
        <f>'Salary Operating and Deprec Exp'!AH125</f>
        <v>0</v>
      </c>
      <c r="R13" s="124">
        <f>'Salary Operating and Deprec Exp'!AJ125</f>
        <v>0</v>
      </c>
      <c r="S13" s="124">
        <f>'Salary Operating and Deprec Exp'!AL125</f>
        <v>0</v>
      </c>
      <c r="T13" s="124">
        <f>'Salary Operating and Deprec Exp'!AN125</f>
        <v>0</v>
      </c>
      <c r="U13" s="124">
        <f>'Salary Operating and Deprec Exp'!AP125</f>
        <v>0</v>
      </c>
      <c r="V13" s="124">
        <f>'Salary Operating and Deprec Exp'!AR125</f>
        <v>0</v>
      </c>
      <c r="W13" s="124">
        <f>'Salary Operating and Deprec Exp'!AT125</f>
        <v>0</v>
      </c>
      <c r="X13" s="124">
        <f>'Salary Operating and Deprec Exp'!AV125</f>
        <v>0</v>
      </c>
      <c r="Y13" s="124">
        <f>'Salary Operating and Deprec Exp'!AX125</f>
        <v>0</v>
      </c>
      <c r="Z13" s="124">
        <f>'Salary Operating and Deprec Exp'!AZ125</f>
        <v>0</v>
      </c>
      <c r="AA13" s="124">
        <f>'Salary Operating and Deprec Exp'!BB125</f>
        <v>0</v>
      </c>
      <c r="AB13" s="124">
        <f>'Salary Operating and Deprec Exp'!BD125</f>
        <v>0</v>
      </c>
      <c r="AC13" s="124">
        <f>'Salary Operating and Deprec Exp'!BF125</f>
        <v>0</v>
      </c>
      <c r="AD13" s="124">
        <f>'Salary Operating and Deprec Exp'!BH125</f>
        <v>0</v>
      </c>
      <c r="AE13" s="124">
        <f>'Salary Operating and Deprec Exp'!BJ125</f>
        <v>0</v>
      </c>
      <c r="AF13" s="124">
        <f>SUM(B13:AE13)</f>
        <v>0</v>
      </c>
    </row>
    <row r="14" spans="1:38" ht="14.4">
      <c r="A14" s="37" t="s">
        <v>36</v>
      </c>
      <c r="B14" s="124">
        <f>'Salary Operating and Deprec Exp'!K251</f>
        <v>0</v>
      </c>
      <c r="C14" s="124">
        <f>'Salary Operating and Deprec Exp'!M251</f>
        <v>0</v>
      </c>
      <c r="D14" s="124">
        <f>'Salary Operating and Deprec Exp'!O251</f>
        <v>0</v>
      </c>
      <c r="E14" s="124">
        <f>'Salary Operating and Deprec Exp'!Q251</f>
        <v>0</v>
      </c>
      <c r="F14" s="124">
        <f>'Salary Operating and Deprec Exp'!S251</f>
        <v>0</v>
      </c>
      <c r="G14" s="124">
        <f>'Salary Operating and Deprec Exp'!U251</f>
        <v>0</v>
      </c>
      <c r="H14" s="124">
        <f>'Salary Operating and Deprec Exp'!W251</f>
        <v>0</v>
      </c>
      <c r="I14" s="124">
        <f>'Salary Operating and Deprec Exp'!Y251</f>
        <v>0</v>
      </c>
      <c r="J14" s="124">
        <f>'Salary Operating and Deprec Exp'!AA251</f>
        <v>0</v>
      </c>
      <c r="K14" s="124">
        <f>'Salary Operating and Deprec Exp'!AC251</f>
        <v>0</v>
      </c>
      <c r="L14" s="124">
        <f>'Salary Operating and Deprec Exp'!AE251</f>
        <v>0</v>
      </c>
      <c r="M14" s="124">
        <f>'Salary Operating and Deprec Exp'!AG251</f>
        <v>0</v>
      </c>
      <c r="N14" s="124">
        <f>'Salary Operating and Deprec Exp'!AI251</f>
        <v>0</v>
      </c>
      <c r="O14" s="124">
        <f>'Salary Operating and Deprec Exp'!AK251</f>
        <v>0</v>
      </c>
      <c r="P14" s="124">
        <f>'Salary Operating and Deprec Exp'!AM251</f>
        <v>0</v>
      </c>
      <c r="Q14" s="124">
        <f>'Salary Operating and Deprec Exp'!AO251</f>
        <v>0</v>
      </c>
      <c r="R14" s="124">
        <f>'Salary Operating and Deprec Exp'!AQ251</f>
        <v>0</v>
      </c>
      <c r="S14" s="124">
        <f>'Salary Operating and Deprec Exp'!AS251</f>
        <v>0</v>
      </c>
      <c r="T14" s="124">
        <f>'Salary Operating and Deprec Exp'!AU251</f>
        <v>0</v>
      </c>
      <c r="U14" s="124">
        <f>'Salary Operating and Deprec Exp'!AW251</f>
        <v>0</v>
      </c>
      <c r="V14" s="124">
        <f>'Salary Operating and Deprec Exp'!AY251</f>
        <v>0</v>
      </c>
      <c r="W14" s="124">
        <f>'Salary Operating and Deprec Exp'!BA251</f>
        <v>0</v>
      </c>
      <c r="X14" s="124">
        <f>'Salary Operating and Deprec Exp'!BC251</f>
        <v>0</v>
      </c>
      <c r="Y14" s="124">
        <f>'Salary Operating and Deprec Exp'!BE251</f>
        <v>0</v>
      </c>
      <c r="Z14" s="124">
        <f>'Salary Operating and Deprec Exp'!BG251</f>
        <v>0</v>
      </c>
      <c r="AA14" s="124">
        <f>'Salary Operating and Deprec Exp'!BI251</f>
        <v>0</v>
      </c>
      <c r="AB14" s="124">
        <f>'Salary Operating and Deprec Exp'!BK251</f>
        <v>0</v>
      </c>
      <c r="AC14" s="124">
        <f>'Salary Operating and Deprec Exp'!BM251</f>
        <v>0</v>
      </c>
      <c r="AD14" s="124">
        <f>'Salary Operating and Deprec Exp'!BO251</f>
        <v>0</v>
      </c>
      <c r="AE14" s="124">
        <f>'Salary Operating and Deprec Exp'!BQ251</f>
        <v>0</v>
      </c>
      <c r="AF14" s="124">
        <f>SUM(B14:AE14)</f>
        <v>0</v>
      </c>
    </row>
    <row r="15" spans="1:38" ht="14.4">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5" t="s">
        <v>92</v>
      </c>
    </row>
    <row r="16" spans="1:38" s="12" customFormat="1" ht="14.4">
      <c r="A16" s="45" t="s">
        <v>159</v>
      </c>
      <c r="B16" s="38">
        <f t="shared" ref="B16:AE16" si="0">SUM(B12:B15)</f>
        <v>0</v>
      </c>
      <c r="C16" s="38">
        <f t="shared" si="0"/>
        <v>0</v>
      </c>
      <c r="D16" s="38">
        <f t="shared" si="0"/>
        <v>0</v>
      </c>
      <c r="E16" s="38">
        <f t="shared" si="0"/>
        <v>0</v>
      </c>
      <c r="F16" s="38">
        <f t="shared" si="0"/>
        <v>0</v>
      </c>
      <c r="G16" s="38">
        <f t="shared" si="0"/>
        <v>0</v>
      </c>
      <c r="H16" s="38">
        <f t="shared" si="0"/>
        <v>0</v>
      </c>
      <c r="I16" s="38">
        <f t="shared" si="0"/>
        <v>0</v>
      </c>
      <c r="J16" s="38">
        <f t="shared" si="0"/>
        <v>0</v>
      </c>
      <c r="K16" s="38">
        <f t="shared" si="0"/>
        <v>0</v>
      </c>
      <c r="L16" s="38">
        <f t="shared" si="0"/>
        <v>0</v>
      </c>
      <c r="M16" s="38">
        <f t="shared" si="0"/>
        <v>0</v>
      </c>
      <c r="N16" s="38">
        <f t="shared" si="0"/>
        <v>0</v>
      </c>
      <c r="O16" s="38">
        <f t="shared" si="0"/>
        <v>0</v>
      </c>
      <c r="P16" s="38">
        <f t="shared" si="0"/>
        <v>0</v>
      </c>
      <c r="Q16" s="38">
        <f t="shared" si="0"/>
        <v>0</v>
      </c>
      <c r="R16" s="38">
        <f t="shared" si="0"/>
        <v>0</v>
      </c>
      <c r="S16" s="38">
        <f t="shared" si="0"/>
        <v>0</v>
      </c>
      <c r="T16" s="38">
        <f t="shared" si="0"/>
        <v>0</v>
      </c>
      <c r="U16" s="38">
        <f t="shared" si="0"/>
        <v>0</v>
      </c>
      <c r="V16" s="38">
        <f t="shared" si="0"/>
        <v>0</v>
      </c>
      <c r="W16" s="38">
        <f t="shared" si="0"/>
        <v>0</v>
      </c>
      <c r="X16" s="38">
        <f t="shared" si="0"/>
        <v>0</v>
      </c>
      <c r="Y16" s="38">
        <f t="shared" si="0"/>
        <v>0</v>
      </c>
      <c r="Z16" s="38">
        <f t="shared" si="0"/>
        <v>0</v>
      </c>
      <c r="AA16" s="38">
        <f t="shared" si="0"/>
        <v>0</v>
      </c>
      <c r="AB16" s="38">
        <f t="shared" si="0"/>
        <v>0</v>
      </c>
      <c r="AC16" s="38">
        <f t="shared" si="0"/>
        <v>0</v>
      </c>
      <c r="AD16" s="38">
        <f t="shared" si="0"/>
        <v>0</v>
      </c>
      <c r="AE16" s="339">
        <f t="shared" si="0"/>
        <v>0</v>
      </c>
      <c r="AF16" s="346">
        <f>SUM(B16:AE16)</f>
        <v>0</v>
      </c>
      <c r="AG16" s="350">
        <f>ROUND((-$AF$16+'Salary Operating and Deprec Exp'!BW253+'Salary Operating and Deprec Exp'!BN127+'Salary Operating and Deprec Exp'!DJ46),0)</f>
        <v>0</v>
      </c>
      <c r="AH16" s="249"/>
      <c r="AI16" s="249"/>
      <c r="AJ16" s="249"/>
      <c r="AK16" s="249"/>
      <c r="AL16" s="249"/>
    </row>
    <row r="17" spans="1:38">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row>
    <row r="18" spans="1:38" ht="15.6">
      <c r="A18" s="121" t="s">
        <v>37</v>
      </c>
      <c r="B18" s="124">
        <f>B16*0.166</f>
        <v>0</v>
      </c>
      <c r="C18" s="124">
        <f t="shared" ref="C18:AE18" si="1">C16*0.166</f>
        <v>0</v>
      </c>
      <c r="D18" s="124">
        <f t="shared" si="1"/>
        <v>0</v>
      </c>
      <c r="E18" s="124">
        <f t="shared" si="1"/>
        <v>0</v>
      </c>
      <c r="F18" s="124">
        <f t="shared" si="1"/>
        <v>0</v>
      </c>
      <c r="G18" s="124">
        <f t="shared" si="1"/>
        <v>0</v>
      </c>
      <c r="H18" s="124">
        <f t="shared" si="1"/>
        <v>0</v>
      </c>
      <c r="I18" s="124">
        <f t="shared" si="1"/>
        <v>0</v>
      </c>
      <c r="J18" s="124">
        <f t="shared" si="1"/>
        <v>0</v>
      </c>
      <c r="K18" s="124">
        <f t="shared" si="1"/>
        <v>0</v>
      </c>
      <c r="L18" s="124">
        <f t="shared" si="1"/>
        <v>0</v>
      </c>
      <c r="M18" s="124">
        <f t="shared" si="1"/>
        <v>0</v>
      </c>
      <c r="N18" s="124">
        <f t="shared" si="1"/>
        <v>0</v>
      </c>
      <c r="O18" s="124">
        <f t="shared" si="1"/>
        <v>0</v>
      </c>
      <c r="P18" s="124">
        <f t="shared" si="1"/>
        <v>0</v>
      </c>
      <c r="Q18" s="124">
        <f t="shared" si="1"/>
        <v>0</v>
      </c>
      <c r="R18" s="124">
        <f t="shared" si="1"/>
        <v>0</v>
      </c>
      <c r="S18" s="124">
        <f t="shared" si="1"/>
        <v>0</v>
      </c>
      <c r="T18" s="124">
        <f t="shared" si="1"/>
        <v>0</v>
      </c>
      <c r="U18" s="124">
        <f t="shared" si="1"/>
        <v>0</v>
      </c>
      <c r="V18" s="124">
        <f t="shared" si="1"/>
        <v>0</v>
      </c>
      <c r="W18" s="124">
        <f t="shared" si="1"/>
        <v>0</v>
      </c>
      <c r="X18" s="124">
        <f t="shared" si="1"/>
        <v>0</v>
      </c>
      <c r="Y18" s="124">
        <f t="shared" si="1"/>
        <v>0</v>
      </c>
      <c r="Z18" s="124">
        <f t="shared" si="1"/>
        <v>0</v>
      </c>
      <c r="AA18" s="124">
        <f t="shared" si="1"/>
        <v>0</v>
      </c>
      <c r="AB18" s="124">
        <f t="shared" si="1"/>
        <v>0</v>
      </c>
      <c r="AC18" s="124">
        <f t="shared" si="1"/>
        <v>0</v>
      </c>
      <c r="AD18" s="124">
        <f t="shared" si="1"/>
        <v>0</v>
      </c>
      <c r="AE18" s="340">
        <f t="shared" si="1"/>
        <v>0</v>
      </c>
      <c r="AF18" s="347">
        <f>SUM(B18:AE18)</f>
        <v>0</v>
      </c>
    </row>
    <row r="19" spans="1:38">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row>
    <row r="20" spans="1:38" s="12" customFormat="1" ht="14.4">
      <c r="A20" s="40" t="s">
        <v>87</v>
      </c>
      <c r="B20" s="38">
        <f>B16+B18</f>
        <v>0</v>
      </c>
      <c r="C20" s="38">
        <f t="shared" ref="C20:AE20" si="2">C16+C18</f>
        <v>0</v>
      </c>
      <c r="D20" s="38">
        <f t="shared" si="2"/>
        <v>0</v>
      </c>
      <c r="E20" s="38">
        <f t="shared" si="2"/>
        <v>0</v>
      </c>
      <c r="F20" s="38">
        <f t="shared" si="2"/>
        <v>0</v>
      </c>
      <c r="G20" s="38">
        <f t="shared" si="2"/>
        <v>0</v>
      </c>
      <c r="H20" s="38">
        <f t="shared" si="2"/>
        <v>0</v>
      </c>
      <c r="I20" s="38">
        <f t="shared" si="2"/>
        <v>0</v>
      </c>
      <c r="J20" s="38">
        <f t="shared" si="2"/>
        <v>0</v>
      </c>
      <c r="K20" s="38">
        <f t="shared" si="2"/>
        <v>0</v>
      </c>
      <c r="L20" s="38">
        <f t="shared" si="2"/>
        <v>0</v>
      </c>
      <c r="M20" s="38">
        <f t="shared" si="2"/>
        <v>0</v>
      </c>
      <c r="N20" s="38">
        <f t="shared" si="2"/>
        <v>0</v>
      </c>
      <c r="O20" s="38">
        <f t="shared" si="2"/>
        <v>0</v>
      </c>
      <c r="P20" s="38">
        <f t="shared" si="2"/>
        <v>0</v>
      </c>
      <c r="Q20" s="38">
        <f t="shared" si="2"/>
        <v>0</v>
      </c>
      <c r="R20" s="38">
        <f t="shared" si="2"/>
        <v>0</v>
      </c>
      <c r="S20" s="38">
        <f t="shared" si="2"/>
        <v>0</v>
      </c>
      <c r="T20" s="38">
        <f t="shared" si="2"/>
        <v>0</v>
      </c>
      <c r="U20" s="38">
        <f t="shared" si="2"/>
        <v>0</v>
      </c>
      <c r="V20" s="38">
        <f t="shared" si="2"/>
        <v>0</v>
      </c>
      <c r="W20" s="38">
        <f t="shared" si="2"/>
        <v>0</v>
      </c>
      <c r="X20" s="38">
        <f t="shared" si="2"/>
        <v>0</v>
      </c>
      <c r="Y20" s="38">
        <f t="shared" si="2"/>
        <v>0</v>
      </c>
      <c r="Z20" s="38">
        <f t="shared" si="2"/>
        <v>0</v>
      </c>
      <c r="AA20" s="38">
        <f t="shared" si="2"/>
        <v>0</v>
      </c>
      <c r="AB20" s="38">
        <f t="shared" si="2"/>
        <v>0</v>
      </c>
      <c r="AC20" s="38">
        <f t="shared" si="2"/>
        <v>0</v>
      </c>
      <c r="AD20" s="38">
        <f t="shared" si="2"/>
        <v>0</v>
      </c>
      <c r="AE20" s="339">
        <f t="shared" si="2"/>
        <v>0</v>
      </c>
      <c r="AF20" s="346">
        <f>SUM(B20:AE20)</f>
        <v>0</v>
      </c>
      <c r="AH20" s="249"/>
      <c r="AI20" s="249"/>
      <c r="AJ20" s="249"/>
      <c r="AK20" s="249"/>
      <c r="AL20" s="249"/>
    </row>
    <row r="21" spans="1:38">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G21" s="5" t="s">
        <v>93</v>
      </c>
    </row>
    <row r="22" spans="1:38" ht="15.6">
      <c r="A22" s="121" t="s">
        <v>88</v>
      </c>
      <c r="B22" s="124">
        <f t="shared" ref="B22:AE22" si="3">-1*B9</f>
        <v>0</v>
      </c>
      <c r="C22" s="124">
        <f t="shared" si="3"/>
        <v>0</v>
      </c>
      <c r="D22" s="124">
        <f t="shared" si="3"/>
        <v>0</v>
      </c>
      <c r="E22" s="124">
        <f t="shared" si="3"/>
        <v>0</v>
      </c>
      <c r="F22" s="124">
        <f t="shared" si="3"/>
        <v>0</v>
      </c>
      <c r="G22" s="124">
        <f t="shared" si="3"/>
        <v>0</v>
      </c>
      <c r="H22" s="124">
        <f t="shared" si="3"/>
        <v>0</v>
      </c>
      <c r="I22" s="124">
        <f t="shared" si="3"/>
        <v>0</v>
      </c>
      <c r="J22" s="124">
        <f t="shared" si="3"/>
        <v>0</v>
      </c>
      <c r="K22" s="124">
        <f t="shared" si="3"/>
        <v>0</v>
      </c>
      <c r="L22" s="124">
        <f t="shared" si="3"/>
        <v>0</v>
      </c>
      <c r="M22" s="124">
        <f t="shared" si="3"/>
        <v>0</v>
      </c>
      <c r="N22" s="124">
        <f t="shared" si="3"/>
        <v>0</v>
      </c>
      <c r="O22" s="124">
        <f t="shared" si="3"/>
        <v>0</v>
      </c>
      <c r="P22" s="124">
        <f t="shared" si="3"/>
        <v>0</v>
      </c>
      <c r="Q22" s="124">
        <f t="shared" si="3"/>
        <v>0</v>
      </c>
      <c r="R22" s="124">
        <f t="shared" si="3"/>
        <v>0</v>
      </c>
      <c r="S22" s="124">
        <f t="shared" si="3"/>
        <v>0</v>
      </c>
      <c r="T22" s="124">
        <f t="shared" si="3"/>
        <v>0</v>
      </c>
      <c r="U22" s="124">
        <f t="shared" si="3"/>
        <v>0</v>
      </c>
      <c r="V22" s="124">
        <f t="shared" si="3"/>
        <v>0</v>
      </c>
      <c r="W22" s="124">
        <f t="shared" si="3"/>
        <v>0</v>
      </c>
      <c r="X22" s="124">
        <f t="shared" si="3"/>
        <v>0</v>
      </c>
      <c r="Y22" s="124">
        <f t="shared" si="3"/>
        <v>0</v>
      </c>
      <c r="Z22" s="124">
        <f t="shared" si="3"/>
        <v>0</v>
      </c>
      <c r="AA22" s="124">
        <f t="shared" si="3"/>
        <v>0</v>
      </c>
      <c r="AB22" s="124">
        <f t="shared" si="3"/>
        <v>0</v>
      </c>
      <c r="AC22" s="124">
        <f t="shared" si="3"/>
        <v>0</v>
      </c>
      <c r="AD22" s="124">
        <f t="shared" si="3"/>
        <v>0</v>
      </c>
      <c r="AE22" s="340">
        <f t="shared" si="3"/>
        <v>0</v>
      </c>
      <c r="AF22" s="347">
        <f>SUM(B22:AE22)</f>
        <v>0</v>
      </c>
      <c r="AG22" s="351">
        <f>$AF$22+Information!$F$5</f>
        <v>0</v>
      </c>
    </row>
    <row r="23" spans="1:38">
      <c r="A23" s="14"/>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row>
    <row r="24" spans="1:38" s="12" customFormat="1" ht="14.4">
      <c r="A24" s="40" t="s">
        <v>98</v>
      </c>
      <c r="B24" s="38">
        <f>B22+B20</f>
        <v>0</v>
      </c>
      <c r="C24" s="38">
        <f t="shared" ref="C24:AE24" si="4">C22+C20</f>
        <v>0</v>
      </c>
      <c r="D24" s="38">
        <f t="shared" si="4"/>
        <v>0</v>
      </c>
      <c r="E24" s="38">
        <f t="shared" si="4"/>
        <v>0</v>
      </c>
      <c r="F24" s="38">
        <f t="shared" si="4"/>
        <v>0</v>
      </c>
      <c r="G24" s="38">
        <f t="shared" si="4"/>
        <v>0</v>
      </c>
      <c r="H24" s="38">
        <f t="shared" si="4"/>
        <v>0</v>
      </c>
      <c r="I24" s="38">
        <f t="shared" si="4"/>
        <v>0</v>
      </c>
      <c r="J24" s="38">
        <f t="shared" si="4"/>
        <v>0</v>
      </c>
      <c r="K24" s="38">
        <f t="shared" si="4"/>
        <v>0</v>
      </c>
      <c r="L24" s="38">
        <f t="shared" si="4"/>
        <v>0</v>
      </c>
      <c r="M24" s="38">
        <f t="shared" si="4"/>
        <v>0</v>
      </c>
      <c r="N24" s="38">
        <f t="shared" si="4"/>
        <v>0</v>
      </c>
      <c r="O24" s="38">
        <f t="shared" si="4"/>
        <v>0</v>
      </c>
      <c r="P24" s="38">
        <f t="shared" si="4"/>
        <v>0</v>
      </c>
      <c r="Q24" s="38">
        <f t="shared" si="4"/>
        <v>0</v>
      </c>
      <c r="R24" s="38">
        <f t="shared" si="4"/>
        <v>0</v>
      </c>
      <c r="S24" s="38">
        <f t="shared" si="4"/>
        <v>0</v>
      </c>
      <c r="T24" s="38">
        <f t="shared" si="4"/>
        <v>0</v>
      </c>
      <c r="U24" s="38">
        <f t="shared" si="4"/>
        <v>0</v>
      </c>
      <c r="V24" s="38">
        <f t="shared" si="4"/>
        <v>0</v>
      </c>
      <c r="W24" s="38">
        <f t="shared" si="4"/>
        <v>0</v>
      </c>
      <c r="X24" s="38">
        <f t="shared" si="4"/>
        <v>0</v>
      </c>
      <c r="Y24" s="38">
        <f t="shared" si="4"/>
        <v>0</v>
      </c>
      <c r="Z24" s="38">
        <f t="shared" si="4"/>
        <v>0</v>
      </c>
      <c r="AA24" s="38">
        <f t="shared" si="4"/>
        <v>0</v>
      </c>
      <c r="AB24" s="38">
        <f t="shared" si="4"/>
        <v>0</v>
      </c>
      <c r="AC24" s="38">
        <f t="shared" si="4"/>
        <v>0</v>
      </c>
      <c r="AD24" s="38">
        <f t="shared" si="4"/>
        <v>0</v>
      </c>
      <c r="AE24" s="339">
        <f t="shared" si="4"/>
        <v>0</v>
      </c>
      <c r="AF24" s="346">
        <f>SUM(B24:AE24)</f>
        <v>0</v>
      </c>
      <c r="AH24" s="249"/>
      <c r="AI24" s="249"/>
      <c r="AJ24" s="249"/>
      <c r="AK24" s="249"/>
      <c r="AL24" s="249"/>
    </row>
    <row r="25" spans="1:38" ht="14.4">
      <c r="A25" s="125"/>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row>
    <row r="26" spans="1:38" ht="14.4">
      <c r="A26" s="122" t="s">
        <v>39</v>
      </c>
      <c r="B26" s="141">
        <f>Information!I8</f>
        <v>0</v>
      </c>
      <c r="C26" s="141">
        <f>Information!I9</f>
        <v>0</v>
      </c>
      <c r="D26" s="141">
        <f>Information!I10</f>
        <v>0</v>
      </c>
      <c r="E26" s="141">
        <f>Information!I11</f>
        <v>0</v>
      </c>
      <c r="F26" s="141">
        <f>Information!I12</f>
        <v>0</v>
      </c>
      <c r="G26" s="141">
        <f>Information!I13</f>
        <v>0</v>
      </c>
      <c r="H26" s="141">
        <f>Information!I14</f>
        <v>0</v>
      </c>
      <c r="I26" s="141">
        <f>Information!I15</f>
        <v>0</v>
      </c>
      <c r="J26" s="141">
        <f>Information!I16</f>
        <v>0</v>
      </c>
      <c r="K26" s="141">
        <f>Information!I17</f>
        <v>0</v>
      </c>
      <c r="L26" s="140">
        <f>Information!I18</f>
        <v>0</v>
      </c>
      <c r="M26" s="140">
        <f>Information!I19</f>
        <v>0</v>
      </c>
      <c r="N26" s="140">
        <f>Information!I20</f>
        <v>0</v>
      </c>
      <c r="O26" s="140">
        <f>Information!I21</f>
        <v>0</v>
      </c>
      <c r="P26" s="142">
        <f>Information!I22</f>
        <v>0</v>
      </c>
      <c r="Q26" s="140">
        <f>Information!I23</f>
        <v>0</v>
      </c>
      <c r="R26" s="140">
        <f>Information!I24</f>
        <v>0</v>
      </c>
      <c r="S26" s="140">
        <f>Information!I25</f>
        <v>0</v>
      </c>
      <c r="T26" s="140">
        <f>Information!I26</f>
        <v>0</v>
      </c>
      <c r="U26" s="140">
        <f>Information!I27</f>
        <v>0</v>
      </c>
      <c r="V26" s="140">
        <f>Information!I28</f>
        <v>0</v>
      </c>
      <c r="W26" s="140">
        <f>Information!I29</f>
        <v>0</v>
      </c>
      <c r="X26" s="127">
        <f>Information!I30</f>
        <v>0</v>
      </c>
      <c r="Y26" s="127">
        <f>Information!I31</f>
        <v>0</v>
      </c>
      <c r="Z26" s="129">
        <f>Information!I32</f>
        <v>0</v>
      </c>
      <c r="AA26" s="127">
        <f>Information!I33</f>
        <v>0</v>
      </c>
      <c r="AB26" s="127">
        <f>Information!I34</f>
        <v>0</v>
      </c>
      <c r="AC26" s="127">
        <f>Information!I35</f>
        <v>0</v>
      </c>
      <c r="AD26" s="127">
        <f>Information!I36</f>
        <v>0</v>
      </c>
      <c r="AE26" s="341">
        <f>Information!I37</f>
        <v>0</v>
      </c>
    </row>
    <row r="27" spans="1:38" ht="14.4">
      <c r="A27" s="122" t="s">
        <v>40</v>
      </c>
      <c r="B27" s="224">
        <f>Information!H8</f>
        <v>0</v>
      </c>
      <c r="C27" s="224">
        <f>Information!H9</f>
        <v>0</v>
      </c>
      <c r="D27" s="224">
        <f>Information!H10</f>
        <v>0</v>
      </c>
      <c r="E27" s="224">
        <f>Information!H11</f>
        <v>0</v>
      </c>
      <c r="F27" s="129">
        <f>Information!H12</f>
        <v>0</v>
      </c>
      <c r="G27" s="127">
        <f>Information!H13</f>
        <v>0</v>
      </c>
      <c r="H27" s="127">
        <f>Information!H14</f>
        <v>0</v>
      </c>
      <c r="I27" s="127">
        <f>Information!H15</f>
        <v>0</v>
      </c>
      <c r="J27" s="127">
        <f>Information!H16</f>
        <v>0</v>
      </c>
      <c r="K27" s="127">
        <f>Information!H17</f>
        <v>0</v>
      </c>
      <c r="L27" s="127">
        <f>Information!H18</f>
        <v>0</v>
      </c>
      <c r="M27" s="127">
        <f>Information!H19</f>
        <v>0</v>
      </c>
      <c r="N27" s="127">
        <f>Information!H20</f>
        <v>0</v>
      </c>
      <c r="O27" s="127">
        <f>Information!H21</f>
        <v>0</v>
      </c>
      <c r="P27" s="129">
        <f>Information!H22</f>
        <v>0</v>
      </c>
      <c r="Q27" s="129">
        <f>Information!I23</f>
        <v>0</v>
      </c>
      <c r="R27" s="127">
        <f>Information!H24</f>
        <v>0</v>
      </c>
      <c r="S27" s="127">
        <f>Information!H25</f>
        <v>0</v>
      </c>
      <c r="T27" s="127">
        <f>Information!H26</f>
        <v>0</v>
      </c>
      <c r="U27" s="127">
        <f>Information!H27</f>
        <v>0</v>
      </c>
      <c r="V27" s="127">
        <f>Information!H28</f>
        <v>0</v>
      </c>
      <c r="W27" s="127">
        <f>Information!H29</f>
        <v>0</v>
      </c>
      <c r="X27" s="127">
        <f>Information!H30</f>
        <v>0</v>
      </c>
      <c r="Y27" s="127">
        <f>Information!H31</f>
        <v>0</v>
      </c>
      <c r="Z27" s="127">
        <f>Information!H32</f>
        <v>0</v>
      </c>
      <c r="AA27" s="129">
        <f>Information!H33</f>
        <v>0</v>
      </c>
      <c r="AB27" s="127">
        <f>Information!H34</f>
        <v>0</v>
      </c>
      <c r="AC27" s="127">
        <f>Information!H35</f>
        <v>0</v>
      </c>
      <c r="AD27" s="127">
        <f>Information!H36</f>
        <v>0</v>
      </c>
      <c r="AE27" s="341">
        <f>Information!H37</f>
        <v>0</v>
      </c>
      <c r="AF27" s="139"/>
    </row>
    <row r="28" spans="1:38">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row>
    <row r="29" spans="1:38" s="12" customFormat="1" ht="14.4">
      <c r="A29" s="45" t="s">
        <v>89</v>
      </c>
      <c r="B29" s="46">
        <f>IF(B26&lt;&gt;0,B24/B26,0)</f>
        <v>0</v>
      </c>
      <c r="C29" s="46">
        <f t="shared" ref="C29:J29" si="5">IF(C26&lt;&gt;0,C24/C26,0)</f>
        <v>0</v>
      </c>
      <c r="D29" s="46">
        <f t="shared" si="5"/>
        <v>0</v>
      </c>
      <c r="E29" s="46">
        <f t="shared" si="5"/>
        <v>0</v>
      </c>
      <c r="F29" s="46">
        <f t="shared" si="5"/>
        <v>0</v>
      </c>
      <c r="G29" s="46">
        <f t="shared" si="5"/>
        <v>0</v>
      </c>
      <c r="H29" s="46">
        <f t="shared" si="5"/>
        <v>0</v>
      </c>
      <c r="I29" s="46">
        <f t="shared" si="5"/>
        <v>0</v>
      </c>
      <c r="J29" s="46">
        <f t="shared" si="5"/>
        <v>0</v>
      </c>
      <c r="K29" s="120">
        <f>IF(K26&lt;&gt;0,K24/K26,0)</f>
        <v>0</v>
      </c>
      <c r="L29" s="120">
        <f t="shared" ref="L29:O29" si="6">IF(L26&lt;&gt;0,L24/L26,0)</f>
        <v>0</v>
      </c>
      <c r="M29" s="120">
        <f t="shared" si="6"/>
        <v>0</v>
      </c>
      <c r="N29" s="120">
        <f t="shared" si="6"/>
        <v>0</v>
      </c>
      <c r="O29" s="120">
        <f t="shared" si="6"/>
        <v>0</v>
      </c>
      <c r="P29" s="120">
        <f t="shared" ref="P29:AE29" si="7">IF(P26&lt;&gt;0,P24/P26,0)</f>
        <v>0</v>
      </c>
      <c r="Q29" s="120">
        <f t="shared" si="7"/>
        <v>0</v>
      </c>
      <c r="R29" s="120">
        <f t="shared" si="7"/>
        <v>0</v>
      </c>
      <c r="S29" s="120">
        <f t="shared" si="7"/>
        <v>0</v>
      </c>
      <c r="T29" s="120">
        <f t="shared" si="7"/>
        <v>0</v>
      </c>
      <c r="U29" s="120">
        <f t="shared" si="7"/>
        <v>0</v>
      </c>
      <c r="V29" s="120">
        <f t="shared" si="7"/>
        <v>0</v>
      </c>
      <c r="W29" s="120">
        <f t="shared" si="7"/>
        <v>0</v>
      </c>
      <c r="X29" s="120">
        <f t="shared" si="7"/>
        <v>0</v>
      </c>
      <c r="Y29" s="120">
        <f t="shared" si="7"/>
        <v>0</v>
      </c>
      <c r="Z29" s="120">
        <f t="shared" si="7"/>
        <v>0</v>
      </c>
      <c r="AA29" s="120">
        <f t="shared" si="7"/>
        <v>0</v>
      </c>
      <c r="AB29" s="120">
        <f t="shared" si="7"/>
        <v>0</v>
      </c>
      <c r="AC29" s="120">
        <f t="shared" si="7"/>
        <v>0</v>
      </c>
      <c r="AD29" s="120">
        <f t="shared" si="7"/>
        <v>0</v>
      </c>
      <c r="AE29" s="120">
        <f t="shared" si="7"/>
        <v>0</v>
      </c>
      <c r="AF29" s="338"/>
      <c r="AH29" s="249"/>
      <c r="AI29" s="249"/>
      <c r="AJ29" s="249"/>
      <c r="AK29" s="249"/>
      <c r="AL29" s="249"/>
    </row>
    <row r="31" spans="1:38" s="12" customFormat="1" ht="15.6">
      <c r="A31" s="47" t="s">
        <v>90</v>
      </c>
      <c r="B31" s="225"/>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342"/>
      <c r="AH31" s="249"/>
      <c r="AI31" s="249"/>
      <c r="AJ31" s="249"/>
      <c r="AK31" s="249"/>
      <c r="AL31" s="249"/>
    </row>
    <row r="33" spans="1:34" ht="14.4" hidden="1">
      <c r="A33" s="122" t="s">
        <v>38</v>
      </c>
      <c r="B33" s="41">
        <f>IF(B16=0,0,B16/$AF$16)</f>
        <v>0</v>
      </c>
      <c r="C33" s="41">
        <f t="shared" ref="C33:AE33" si="8">IF(C16=0,0,C16/$AF$16)</f>
        <v>0</v>
      </c>
      <c r="D33" s="41">
        <f t="shared" si="8"/>
        <v>0</v>
      </c>
      <c r="E33" s="41">
        <f t="shared" si="8"/>
        <v>0</v>
      </c>
      <c r="F33" s="41">
        <f t="shared" si="8"/>
        <v>0</v>
      </c>
      <c r="G33" s="41">
        <f t="shared" si="8"/>
        <v>0</v>
      </c>
      <c r="H33" s="41">
        <f t="shared" si="8"/>
        <v>0</v>
      </c>
      <c r="I33" s="41">
        <f t="shared" si="8"/>
        <v>0</v>
      </c>
      <c r="J33" s="41">
        <f t="shared" si="8"/>
        <v>0</v>
      </c>
      <c r="K33" s="41">
        <f t="shared" si="8"/>
        <v>0</v>
      </c>
      <c r="L33" s="41">
        <f t="shared" si="8"/>
        <v>0</v>
      </c>
      <c r="M33" s="41">
        <f t="shared" si="8"/>
        <v>0</v>
      </c>
      <c r="N33" s="41">
        <f t="shared" si="8"/>
        <v>0</v>
      </c>
      <c r="O33" s="41">
        <f t="shared" si="8"/>
        <v>0</v>
      </c>
      <c r="P33" s="41">
        <f t="shared" si="8"/>
        <v>0</v>
      </c>
      <c r="Q33" s="41">
        <f t="shared" si="8"/>
        <v>0</v>
      </c>
      <c r="R33" s="41">
        <f t="shared" si="8"/>
        <v>0</v>
      </c>
      <c r="S33" s="41">
        <f t="shared" si="8"/>
        <v>0</v>
      </c>
      <c r="T33" s="41">
        <f t="shared" si="8"/>
        <v>0</v>
      </c>
      <c r="U33" s="41">
        <f t="shared" si="8"/>
        <v>0</v>
      </c>
      <c r="V33" s="41">
        <f t="shared" si="8"/>
        <v>0</v>
      </c>
      <c r="W33" s="41">
        <f t="shared" si="8"/>
        <v>0</v>
      </c>
      <c r="X33" s="41">
        <f t="shared" si="8"/>
        <v>0</v>
      </c>
      <c r="Y33" s="41">
        <f t="shared" si="8"/>
        <v>0</v>
      </c>
      <c r="Z33" s="41">
        <f t="shared" si="8"/>
        <v>0</v>
      </c>
      <c r="AA33" s="41">
        <f t="shared" si="8"/>
        <v>0</v>
      </c>
      <c r="AB33" s="41">
        <f t="shared" si="8"/>
        <v>0</v>
      </c>
      <c r="AC33" s="41">
        <f t="shared" si="8"/>
        <v>0</v>
      </c>
      <c r="AD33" s="41">
        <f t="shared" si="8"/>
        <v>0</v>
      </c>
      <c r="AE33" s="343">
        <f t="shared" si="8"/>
        <v>0</v>
      </c>
      <c r="AF33" s="348">
        <f>SUM(B33:K33)</f>
        <v>0</v>
      </c>
    </row>
    <row r="34" spans="1:34" ht="14.4">
      <c r="A34" s="14"/>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G34" s="5" t="s">
        <v>95</v>
      </c>
    </row>
    <row r="35" spans="1:34" ht="14.4">
      <c r="A35" s="123" t="s">
        <v>233</v>
      </c>
      <c r="B35" s="134">
        <f>SUM('Salary Operating and Deprec Exp'!$DJ$47,'Salary Operating and Deprec Exp'!$BN$128,'Salary Operating and Deprec Exp'!$BW$254)*'Rate Summary'!B33</f>
        <v>0</v>
      </c>
      <c r="C35" s="134">
        <f>SUM('Salary Operating and Deprec Exp'!$DJ$47,'Salary Operating and Deprec Exp'!$BN$128,'Salary Operating and Deprec Exp'!$BW$254)*'Rate Summary'!C33</f>
        <v>0</v>
      </c>
      <c r="D35" s="134">
        <f>SUM('Salary Operating and Deprec Exp'!$DJ$47,'Salary Operating and Deprec Exp'!$BN$128,'Salary Operating and Deprec Exp'!$BW$254)*'Rate Summary'!D33</f>
        <v>0</v>
      </c>
      <c r="E35" s="134">
        <f>SUM('Salary Operating and Deprec Exp'!$DJ$47,'Salary Operating and Deprec Exp'!$BN$128,'Salary Operating and Deprec Exp'!$BW$254)*'Rate Summary'!E33</f>
        <v>0</v>
      </c>
      <c r="F35" s="134">
        <f>SUM('Salary Operating and Deprec Exp'!$DJ$47,'Salary Operating and Deprec Exp'!$BN$128,'Salary Operating and Deprec Exp'!$BW$254)*'Rate Summary'!F33</f>
        <v>0</v>
      </c>
      <c r="G35" s="134">
        <f>SUM('Salary Operating and Deprec Exp'!$DJ$47,'Salary Operating and Deprec Exp'!$BN$128,'Salary Operating and Deprec Exp'!$BW$254)*'Rate Summary'!G33</f>
        <v>0</v>
      </c>
      <c r="H35" s="134">
        <f>SUM('Salary Operating and Deprec Exp'!$DJ$47,'Salary Operating and Deprec Exp'!$BN$128,'Salary Operating and Deprec Exp'!$BW$254)*'Rate Summary'!H33</f>
        <v>0</v>
      </c>
      <c r="I35" s="134">
        <f>SUM('Salary Operating and Deprec Exp'!$DJ$47,'Salary Operating and Deprec Exp'!$BN$128,'Salary Operating and Deprec Exp'!$BW$254)*'Rate Summary'!I33</f>
        <v>0</v>
      </c>
      <c r="J35" s="134">
        <f>SUM('Salary Operating and Deprec Exp'!$DJ$47,'Salary Operating and Deprec Exp'!$BN$128,'Salary Operating and Deprec Exp'!$BW$254)*'Rate Summary'!J33</f>
        <v>0</v>
      </c>
      <c r="K35" s="134">
        <f>SUM('Salary Operating and Deprec Exp'!$DJ$47,'Salary Operating and Deprec Exp'!$BN$128,'Salary Operating and Deprec Exp'!$BW$254)*'Rate Summary'!K33</f>
        <v>0</v>
      </c>
      <c r="L35" s="134">
        <f>SUM('Salary Operating and Deprec Exp'!$DJ$47,'Salary Operating and Deprec Exp'!$BN$128,'Salary Operating and Deprec Exp'!$BW$254)*'Rate Summary'!L33</f>
        <v>0</v>
      </c>
      <c r="M35" s="134">
        <f>SUM('Salary Operating and Deprec Exp'!$DJ$47,'Salary Operating and Deprec Exp'!$BN$128,'Salary Operating and Deprec Exp'!$BW$254)*'Rate Summary'!M33</f>
        <v>0</v>
      </c>
      <c r="N35" s="134">
        <f>SUM('Salary Operating and Deprec Exp'!$DJ$47,'Salary Operating and Deprec Exp'!$BN$128,'Salary Operating and Deprec Exp'!$BW$254)*'Rate Summary'!N33</f>
        <v>0</v>
      </c>
      <c r="O35" s="134">
        <f>SUM('Salary Operating and Deprec Exp'!$DJ$47,'Salary Operating and Deprec Exp'!$BN$128,'Salary Operating and Deprec Exp'!$BW$254)*'Rate Summary'!O33</f>
        <v>0</v>
      </c>
      <c r="P35" s="134">
        <f>SUM('Salary Operating and Deprec Exp'!$DJ$47,'Salary Operating and Deprec Exp'!$BN$128,'Salary Operating and Deprec Exp'!$BW$254)*'Rate Summary'!P33</f>
        <v>0</v>
      </c>
      <c r="Q35" s="134">
        <f>SUM('Salary Operating and Deprec Exp'!$DJ$47,'Salary Operating and Deprec Exp'!$BN$128,'Salary Operating and Deprec Exp'!$BW$254)*'Rate Summary'!Q33</f>
        <v>0</v>
      </c>
      <c r="R35" s="134">
        <f>SUM('Salary Operating and Deprec Exp'!$DJ$47,'Salary Operating and Deprec Exp'!$BN$128,'Salary Operating and Deprec Exp'!$BW$254)*'Rate Summary'!R33</f>
        <v>0</v>
      </c>
      <c r="S35" s="134">
        <f>SUM('Salary Operating and Deprec Exp'!$DJ$47,'Salary Operating and Deprec Exp'!$BN$128,'Salary Operating and Deprec Exp'!$BW$254)*'Rate Summary'!S33</f>
        <v>0</v>
      </c>
      <c r="T35" s="134">
        <f>SUM('Salary Operating and Deprec Exp'!$DJ$47,'Salary Operating and Deprec Exp'!$BN$128,'Salary Operating and Deprec Exp'!$BW$254)*'Rate Summary'!T33</f>
        <v>0</v>
      </c>
      <c r="U35" s="134">
        <f>SUM('Salary Operating and Deprec Exp'!$DJ$47,'Salary Operating and Deprec Exp'!$BN$128,'Salary Operating and Deprec Exp'!$BW$254)*'Rate Summary'!U33</f>
        <v>0</v>
      </c>
      <c r="V35" s="134">
        <f>SUM('Salary Operating and Deprec Exp'!$DJ$47,'Salary Operating and Deprec Exp'!$BN$128,'Salary Operating and Deprec Exp'!$BW$254)*'Rate Summary'!V33</f>
        <v>0</v>
      </c>
      <c r="W35" s="134">
        <f>SUM('Salary Operating and Deprec Exp'!$DJ$47,'Salary Operating and Deprec Exp'!$BN$128,'Salary Operating and Deprec Exp'!$BW$254)*'Rate Summary'!W33</f>
        <v>0</v>
      </c>
      <c r="X35" s="134">
        <f>SUM('Salary Operating and Deprec Exp'!$DJ$47,'Salary Operating and Deprec Exp'!$BN$128,'Salary Operating and Deprec Exp'!$BW$254)*'Rate Summary'!X33</f>
        <v>0</v>
      </c>
      <c r="Y35" s="134">
        <f>SUM('Salary Operating and Deprec Exp'!$DJ$47,'Salary Operating and Deprec Exp'!$BN$128,'Salary Operating and Deprec Exp'!$BW$254)*'Rate Summary'!Y33</f>
        <v>0</v>
      </c>
      <c r="Z35" s="134">
        <f>SUM('Salary Operating and Deprec Exp'!$DJ$47,'Salary Operating and Deprec Exp'!$BN$128,'Salary Operating and Deprec Exp'!$BW$254)*'Rate Summary'!Z33</f>
        <v>0</v>
      </c>
      <c r="AA35" s="134">
        <f>SUM('Salary Operating and Deprec Exp'!$DJ$47,'Salary Operating and Deprec Exp'!$BN$128,'Salary Operating and Deprec Exp'!$BW$254)*'Rate Summary'!AA33</f>
        <v>0</v>
      </c>
      <c r="AB35" s="134">
        <f>SUM('Salary Operating and Deprec Exp'!$DJ$47,'Salary Operating and Deprec Exp'!$BN$128,'Salary Operating and Deprec Exp'!$BW$254)*'Rate Summary'!AB33</f>
        <v>0</v>
      </c>
      <c r="AC35" s="134">
        <f>SUM('Salary Operating and Deprec Exp'!$DJ$47,'Salary Operating and Deprec Exp'!$BN$128,'Salary Operating and Deprec Exp'!$BW$254)*'Rate Summary'!AC33</f>
        <v>0</v>
      </c>
      <c r="AD35" s="134">
        <f>SUM('Salary Operating and Deprec Exp'!$DJ$47,'Salary Operating and Deprec Exp'!$BN$128,'Salary Operating and Deprec Exp'!$BW$254)*'Rate Summary'!AD33</f>
        <v>0</v>
      </c>
      <c r="AE35" s="344">
        <f>SUM('Salary Operating and Deprec Exp'!$DJ$47,'Salary Operating and Deprec Exp'!$BN$128,'Salary Operating and Deprec Exp'!$BW$254)*'Rate Summary'!AE33</f>
        <v>0</v>
      </c>
      <c r="AF35" s="349">
        <f>SUM(B35:AE35)</f>
        <v>0</v>
      </c>
      <c r="AG35" s="350">
        <f>$AF$35-'Salary Operating and Deprec Exp'!DJ47-'Salary Operating and Deprec Exp'!BN128-'Salary Operating and Deprec Exp'!BW254</f>
        <v>0</v>
      </c>
    </row>
    <row r="36" spans="1:34" ht="15.6">
      <c r="A36" s="27"/>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5" t="s">
        <v>99</v>
      </c>
      <c r="AH36" s="250"/>
    </row>
    <row r="37" spans="1:34" ht="15.6">
      <c r="A37" s="49" t="s">
        <v>250</v>
      </c>
      <c r="B37" s="137">
        <f>B24+B35</f>
        <v>0</v>
      </c>
      <c r="C37" s="137">
        <f t="shared" ref="C37:J37" si="9">C24+C35</f>
        <v>0</v>
      </c>
      <c r="D37" s="137">
        <f t="shared" si="9"/>
        <v>0</v>
      </c>
      <c r="E37" s="137">
        <f t="shared" si="9"/>
        <v>0</v>
      </c>
      <c r="F37" s="137">
        <f t="shared" si="9"/>
        <v>0</v>
      </c>
      <c r="G37" s="137">
        <f t="shared" si="9"/>
        <v>0</v>
      </c>
      <c r="H37" s="137">
        <f t="shared" si="9"/>
        <v>0</v>
      </c>
      <c r="I37" s="137">
        <f t="shared" si="9"/>
        <v>0</v>
      </c>
      <c r="J37" s="137">
        <f t="shared" si="9"/>
        <v>0</v>
      </c>
      <c r="K37" s="137">
        <f>K24+K35</f>
        <v>0</v>
      </c>
      <c r="L37" s="137">
        <f t="shared" ref="L37:AE37" si="10">L24+L35</f>
        <v>0</v>
      </c>
      <c r="M37" s="137">
        <f t="shared" si="10"/>
        <v>0</v>
      </c>
      <c r="N37" s="137">
        <f t="shared" si="10"/>
        <v>0</v>
      </c>
      <c r="O37" s="137">
        <f t="shared" si="10"/>
        <v>0</v>
      </c>
      <c r="P37" s="137">
        <f t="shared" si="10"/>
        <v>0</v>
      </c>
      <c r="Q37" s="137">
        <f t="shared" si="10"/>
        <v>0</v>
      </c>
      <c r="R37" s="137">
        <f t="shared" si="10"/>
        <v>0</v>
      </c>
      <c r="S37" s="137">
        <f t="shared" si="10"/>
        <v>0</v>
      </c>
      <c r="T37" s="137">
        <f t="shared" si="10"/>
        <v>0</v>
      </c>
      <c r="U37" s="137">
        <f t="shared" si="10"/>
        <v>0</v>
      </c>
      <c r="V37" s="137">
        <f t="shared" si="10"/>
        <v>0</v>
      </c>
      <c r="W37" s="137">
        <f t="shared" si="10"/>
        <v>0</v>
      </c>
      <c r="X37" s="137">
        <f t="shared" si="10"/>
        <v>0</v>
      </c>
      <c r="Y37" s="137">
        <f t="shared" si="10"/>
        <v>0</v>
      </c>
      <c r="Z37" s="137">
        <f t="shared" si="10"/>
        <v>0</v>
      </c>
      <c r="AA37" s="137">
        <f t="shared" si="10"/>
        <v>0</v>
      </c>
      <c r="AB37" s="137">
        <f t="shared" si="10"/>
        <v>0</v>
      </c>
      <c r="AC37" s="137">
        <f t="shared" si="10"/>
        <v>0</v>
      </c>
      <c r="AD37" s="137">
        <f t="shared" si="10"/>
        <v>0</v>
      </c>
      <c r="AE37" s="345">
        <f t="shared" si="10"/>
        <v>0</v>
      </c>
      <c r="AF37" s="346">
        <f>SUM(B37:AE37)</f>
        <v>0</v>
      </c>
      <c r="AG37" s="350">
        <f>ROUND(('Salary Operating and Deprec Exp'!BV48+'Salary Operating and Deprec Exp'!BN129+'Salary Operating and Deprec Exp'!BW255+AF18+AF22-AF37),0)</f>
        <v>0</v>
      </c>
      <c r="AH37" s="250"/>
    </row>
    <row r="38" spans="1:34" ht="15.6">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48"/>
      <c r="AH38" s="250"/>
    </row>
    <row r="39" spans="1:34" ht="15.6">
      <c r="A39" s="50" t="s">
        <v>249</v>
      </c>
      <c r="B39" s="46">
        <f>IFERROR(B37/B26,0)</f>
        <v>0</v>
      </c>
      <c r="C39" s="46">
        <f>IFERROR(C37/C26,0)</f>
        <v>0</v>
      </c>
      <c r="D39" s="46">
        <f>IFERROR(D37/D26,0)</f>
        <v>0</v>
      </c>
      <c r="E39" s="46">
        <f>IFERROR(E37/E26,0)</f>
        <v>0</v>
      </c>
      <c r="F39" s="46">
        <f>IFERROR(F37/F26,0)</f>
        <v>0</v>
      </c>
      <c r="G39" s="46">
        <f t="shared" ref="G39:AE39" si="11">IFERROR(G37/G26,0)</f>
        <v>0</v>
      </c>
      <c r="H39" s="46">
        <f t="shared" si="11"/>
        <v>0</v>
      </c>
      <c r="I39" s="46">
        <f t="shared" si="11"/>
        <v>0</v>
      </c>
      <c r="J39" s="46">
        <f t="shared" si="11"/>
        <v>0</v>
      </c>
      <c r="K39" s="46">
        <f t="shared" si="11"/>
        <v>0</v>
      </c>
      <c r="L39" s="46">
        <f t="shared" si="11"/>
        <v>0</v>
      </c>
      <c r="M39" s="46">
        <f t="shared" si="11"/>
        <v>0</v>
      </c>
      <c r="N39" s="46">
        <f t="shared" si="11"/>
        <v>0</v>
      </c>
      <c r="O39" s="46">
        <f t="shared" si="11"/>
        <v>0</v>
      </c>
      <c r="P39" s="46">
        <f t="shared" si="11"/>
        <v>0</v>
      </c>
      <c r="Q39" s="46">
        <f t="shared" si="11"/>
        <v>0</v>
      </c>
      <c r="R39" s="46">
        <f t="shared" si="11"/>
        <v>0</v>
      </c>
      <c r="S39" s="46">
        <f t="shared" si="11"/>
        <v>0</v>
      </c>
      <c r="T39" s="46">
        <f t="shared" si="11"/>
        <v>0</v>
      </c>
      <c r="U39" s="46">
        <f t="shared" si="11"/>
        <v>0</v>
      </c>
      <c r="V39" s="46">
        <f t="shared" si="11"/>
        <v>0</v>
      </c>
      <c r="W39" s="46">
        <f t="shared" si="11"/>
        <v>0</v>
      </c>
      <c r="X39" s="46">
        <f t="shared" si="11"/>
        <v>0</v>
      </c>
      <c r="Y39" s="46">
        <f t="shared" si="11"/>
        <v>0</v>
      </c>
      <c r="Z39" s="46">
        <f t="shared" si="11"/>
        <v>0</v>
      </c>
      <c r="AA39" s="46">
        <f t="shared" si="11"/>
        <v>0</v>
      </c>
      <c r="AB39" s="46">
        <f t="shared" si="11"/>
        <v>0</v>
      </c>
      <c r="AC39" s="46">
        <f t="shared" si="11"/>
        <v>0</v>
      </c>
      <c r="AD39" s="46">
        <f t="shared" si="11"/>
        <v>0</v>
      </c>
      <c r="AE39" s="120">
        <f t="shared" si="11"/>
        <v>0</v>
      </c>
      <c r="AG39" s="48"/>
      <c r="AH39" s="250"/>
    </row>
    <row r="42" spans="1:34">
      <c r="A42" s="235"/>
      <c r="B42" s="235"/>
      <c r="C42" s="235"/>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row>
    <row r="43" spans="1:34">
      <c r="A43" s="235"/>
      <c r="B43" s="235"/>
      <c r="C43" s="235"/>
      <c r="D43" s="235"/>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row>
    <row r="44" spans="1:34">
      <c r="A44" s="235"/>
      <c r="B44" s="235"/>
      <c r="C44" s="235"/>
      <c r="D44" s="235"/>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row>
    <row r="45" spans="1:34">
      <c r="A45" s="235"/>
      <c r="B45" s="235"/>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row>
    <row r="46" spans="1:34">
      <c r="A46" s="235"/>
      <c r="B46" s="235"/>
      <c r="C46" s="235"/>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row>
    <row r="47" spans="1:34">
      <c r="A47" s="235"/>
      <c r="B47" s="235"/>
      <c r="C47" s="235"/>
      <c r="D47" s="235"/>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row>
    <row r="48" spans="1:34">
      <c r="A48" s="235"/>
      <c r="B48" s="235"/>
      <c r="C48" s="235"/>
      <c r="D48" s="235"/>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row>
    <row r="49" spans="1:32">
      <c r="A49" s="235"/>
      <c r="B49" s="235"/>
      <c r="C49" s="235"/>
      <c r="D49" s="235"/>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row>
    <row r="50" spans="1:32">
      <c r="A50" s="235"/>
      <c r="B50" s="235"/>
      <c r="C50" s="235"/>
      <c r="D50" s="235"/>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row>
    <row r="51" spans="1:32">
      <c r="A51" s="235"/>
      <c r="B51" s="235"/>
      <c r="C51" s="235"/>
      <c r="D51" s="235"/>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row>
    <row r="52" spans="1:32">
      <c r="A52" s="235"/>
      <c r="B52" s="235"/>
      <c r="C52" s="235"/>
      <c r="D52" s="235"/>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row>
    <row r="53" spans="1:32">
      <c r="A53" s="235"/>
      <c r="B53" s="235"/>
      <c r="C53" s="235"/>
      <c r="D53" s="235"/>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row>
  </sheetData>
  <sheetProtection algorithmName="SHA-512" hashValue="doMN9ppfwJcT4h7twYgMcHrM3K7ddeIsghiL4pRoxy8hTkrHCsBK4aKYzNptDelDLQS92A/E7kWXuTrCN8Y7gA==" saltValue="bYyx8Ccp3Fb2qlkQUwqBFw==" spinCount="100000" sheet="1" formatCells="0" formatColumns="0" formatRows="0"/>
  <customSheetViews>
    <customSheetView guid="{73E6BE55-0B95-42F6-BA8F-A2E5A364A48B}" showPageBreaks="1" printArea="1" view="pageLayout" topLeftCell="B1">
      <selection activeCell="B48" sqref="B48"/>
      <colBreaks count="1" manualBreakCount="1">
        <brk id="6" max="45" man="1"/>
      </colBreaks>
      <pageMargins left="0.7" right="0.7" top="0.75" bottom="0.75" header="0.3" footer="0.3"/>
      <printOptions horizontalCentered="1" verticalCentered="1"/>
      <pageSetup scale="27" orientation="landscape" r:id="rId1"/>
      <headerFooter>
        <oddHeader>&amp;CRate Summary Sheet</oddHeader>
        <oddFooter>Page &amp;P of &amp;N</oddFooter>
      </headerFooter>
    </customSheetView>
  </customSheetViews>
  <mergeCells count="1">
    <mergeCell ref="B6:I6"/>
  </mergeCells>
  <conditionalFormatting sqref="AG37 AG16">
    <cfRule type="cellIs" priority="6" operator="equal">
      <formula>0</formula>
    </cfRule>
    <cfRule type="cellIs" priority="7" operator="equal">
      <formula>0</formula>
    </cfRule>
  </conditionalFormatting>
  <conditionalFormatting sqref="AG22 AG35">
    <cfRule type="cellIs" dxfId="4" priority="5" operator="equal">
      <formula>" -   "</formula>
    </cfRule>
  </conditionalFormatting>
  <conditionalFormatting sqref="AG16 AG37">
    <cfRule type="cellIs" dxfId="3" priority="3" operator="equal">
      <formula>0</formula>
    </cfRule>
    <cfRule type="cellIs" dxfId="2" priority="4" operator="equal">
      <formula>"-"</formula>
    </cfRule>
  </conditionalFormatting>
  <conditionalFormatting sqref="AG16 AG22 AG35 AG37">
    <cfRule type="cellIs" dxfId="1" priority="2" operator="equal">
      <formula>0</formula>
    </cfRule>
  </conditionalFormatting>
  <conditionalFormatting sqref="AG37 AG35 AG22 AG16">
    <cfRule type="cellIs" dxfId="0" priority="1" operator="equal">
      <formula>0</formula>
    </cfRule>
  </conditionalFormatting>
  <printOptions horizontalCentered="1" verticalCentered="1"/>
  <pageMargins left="0.2" right="0.2" top="0.5" bottom="0.5" header="0.3" footer="0.3"/>
  <pageSetup scale="50" fitToWidth="2" orientation="landscape" r:id="rId2"/>
  <headerFooter>
    <oddHeader>&amp;CRate Summary Sheet</oddHeader>
    <oddFooter>Page &amp;P of &amp;N</oddFooter>
  </headerFooter>
  <colBreaks count="1" manualBreakCount="1">
    <brk id="7" max="4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K52"/>
  <sheetViews>
    <sheetView topLeftCell="A22" workbookViewId="0">
      <selection activeCell="A4" sqref="A4:E4"/>
    </sheetView>
  </sheetViews>
  <sheetFormatPr defaultRowHeight="14.4"/>
  <cols>
    <col min="1" max="1" width="28.88671875" style="146" bestFit="1" customWidth="1"/>
    <col min="2" max="2" width="43.109375" style="146" customWidth="1"/>
    <col min="3" max="3" width="11.109375" style="159" customWidth="1"/>
    <col min="4" max="4" width="13.44140625" style="159" customWidth="1"/>
    <col min="5" max="5" width="13.44140625" style="162" customWidth="1"/>
    <col min="6" max="11" width="9.109375" style="254"/>
  </cols>
  <sheetData>
    <row r="2" spans="1:11" ht="21">
      <c r="A2" s="599" t="s">
        <v>157</v>
      </c>
      <c r="B2" s="599"/>
      <c r="C2" s="599"/>
      <c r="D2" s="599"/>
      <c r="E2" s="599"/>
    </row>
    <row r="3" spans="1:11" s="26" customFormat="1" ht="21">
      <c r="A3" s="599" t="str">
        <f>'Rate Application'!L1</f>
        <v>FY2018-19</v>
      </c>
      <c r="B3" s="599"/>
      <c r="C3" s="599"/>
      <c r="D3" s="599"/>
      <c r="E3" s="599"/>
      <c r="F3" s="255"/>
      <c r="G3" s="255"/>
      <c r="H3" s="255"/>
      <c r="I3" s="255"/>
      <c r="J3" s="255"/>
      <c r="K3" s="255"/>
    </row>
    <row r="4" spans="1:11" ht="18">
      <c r="A4" s="600">
        <f>'Rate Application'!E6</f>
        <v>0</v>
      </c>
      <c r="B4" s="600"/>
      <c r="C4" s="600"/>
      <c r="D4" s="600"/>
      <c r="E4" s="600"/>
    </row>
    <row r="5" spans="1:11">
      <c r="A5" s="598">
        <f>+Information!B43</f>
        <v>0</v>
      </c>
      <c r="B5" s="598"/>
      <c r="C5" s="598"/>
      <c r="D5" s="598"/>
      <c r="E5" s="598"/>
    </row>
    <row r="6" spans="1:11">
      <c r="A6" s="252"/>
      <c r="B6" s="252"/>
      <c r="C6" s="253"/>
      <c r="D6" s="253"/>
      <c r="E6" s="253"/>
    </row>
    <row r="7" spans="1:11">
      <c r="A7" s="172" t="s">
        <v>150</v>
      </c>
      <c r="B7" s="172" t="s">
        <v>23</v>
      </c>
      <c r="C7" s="173" t="s">
        <v>151</v>
      </c>
      <c r="D7" s="173" t="s">
        <v>158</v>
      </c>
      <c r="E7" s="173" t="s">
        <v>160</v>
      </c>
    </row>
    <row r="8" spans="1:11">
      <c r="A8" s="147" t="str">
        <f>Information!B8</f>
        <v>Service 1</v>
      </c>
      <c r="B8" s="147">
        <f>Information!D8</f>
        <v>0</v>
      </c>
      <c r="C8" s="160">
        <f>Information!H8</f>
        <v>0</v>
      </c>
      <c r="D8" s="251">
        <f>Information!J8</f>
        <v>0</v>
      </c>
      <c r="E8" s="251">
        <f>IFERROR('Rate Summary'!B39,"N/A")</f>
        <v>0</v>
      </c>
    </row>
    <row r="9" spans="1:11">
      <c r="A9" s="147" t="str">
        <f>Information!B9</f>
        <v>Service 2</v>
      </c>
      <c r="B9" s="147">
        <f>Information!D9</f>
        <v>0</v>
      </c>
      <c r="C9" s="160">
        <f>Information!H9</f>
        <v>0</v>
      </c>
      <c r="D9" s="251">
        <f>Information!J9</f>
        <v>0</v>
      </c>
      <c r="E9" s="251">
        <f>IFERROR('Rate Summary'!C39,"N/A")</f>
        <v>0</v>
      </c>
    </row>
    <row r="10" spans="1:11">
      <c r="A10" s="147" t="str">
        <f>Information!B10</f>
        <v>Service 3</v>
      </c>
      <c r="B10" s="147">
        <f>Information!D10</f>
        <v>0</v>
      </c>
      <c r="C10" s="160">
        <f>Information!H10</f>
        <v>0</v>
      </c>
      <c r="D10" s="251">
        <f>Information!J10</f>
        <v>0</v>
      </c>
      <c r="E10" s="251">
        <f>IFERROR('Rate Summary'!D39,"N/A")</f>
        <v>0</v>
      </c>
    </row>
    <row r="11" spans="1:11">
      <c r="A11" s="147" t="str">
        <f>Information!B11</f>
        <v>Service 4</v>
      </c>
      <c r="B11" s="147">
        <f>Information!D11</f>
        <v>0</v>
      </c>
      <c r="C11" s="160">
        <f>Information!H11</f>
        <v>0</v>
      </c>
      <c r="D11" s="251">
        <f>Information!J11</f>
        <v>0</v>
      </c>
      <c r="E11" s="251">
        <f>IFERROR('Rate Summary'!E39,"N/A")</f>
        <v>0</v>
      </c>
    </row>
    <row r="12" spans="1:11">
      <c r="A12" s="147" t="str">
        <f>Information!B12</f>
        <v>Service 5</v>
      </c>
      <c r="B12" s="147">
        <f>Information!D12</f>
        <v>0</v>
      </c>
      <c r="C12" s="160">
        <f>Information!H12</f>
        <v>0</v>
      </c>
      <c r="D12" s="251">
        <f>Information!J12</f>
        <v>0</v>
      </c>
      <c r="E12" s="251">
        <f>IFERROR('Rate Summary'!F39,"N/A")</f>
        <v>0</v>
      </c>
    </row>
    <row r="13" spans="1:11">
      <c r="A13" s="147" t="str">
        <f>Information!B13</f>
        <v>Service 6</v>
      </c>
      <c r="B13" s="147">
        <f>Information!D13</f>
        <v>0</v>
      </c>
      <c r="C13" s="160">
        <f>Information!H13</f>
        <v>0</v>
      </c>
      <c r="D13" s="251">
        <f>Information!J13</f>
        <v>0</v>
      </c>
      <c r="E13" s="251">
        <f>IFERROR('Rate Summary'!G39,"N/A")</f>
        <v>0</v>
      </c>
    </row>
    <row r="14" spans="1:11">
      <c r="A14" s="147" t="str">
        <f>Information!B14</f>
        <v>Service 7</v>
      </c>
      <c r="B14" s="147">
        <f>Information!D14</f>
        <v>0</v>
      </c>
      <c r="C14" s="160">
        <f>Information!H14</f>
        <v>0</v>
      </c>
      <c r="D14" s="251">
        <f>Information!J14</f>
        <v>0</v>
      </c>
      <c r="E14" s="251">
        <f>IFERROR('Rate Summary'!H39,"N/A")</f>
        <v>0</v>
      </c>
    </row>
    <row r="15" spans="1:11">
      <c r="A15" s="147" t="str">
        <f>Information!B15</f>
        <v>Service 8</v>
      </c>
      <c r="B15" s="147">
        <f>Information!D15</f>
        <v>0</v>
      </c>
      <c r="C15" s="160">
        <f>Information!H15</f>
        <v>0</v>
      </c>
      <c r="D15" s="251">
        <f>Information!J15</f>
        <v>0</v>
      </c>
      <c r="E15" s="251">
        <f>IFERROR('Rate Summary'!I39,"N/A")</f>
        <v>0</v>
      </c>
    </row>
    <row r="16" spans="1:11">
      <c r="A16" s="147" t="str">
        <f>Information!B16</f>
        <v>Service 9</v>
      </c>
      <c r="B16" s="147">
        <f>Information!D16</f>
        <v>0</v>
      </c>
      <c r="C16" s="160">
        <f>Information!H16</f>
        <v>0</v>
      </c>
      <c r="D16" s="251">
        <f>Information!J16</f>
        <v>0</v>
      </c>
      <c r="E16" s="251">
        <f>IFERROR('Rate Summary'!J39,"N/A")</f>
        <v>0</v>
      </c>
    </row>
    <row r="17" spans="1:5">
      <c r="A17" s="147" t="str">
        <f>Information!B17</f>
        <v>Service 10</v>
      </c>
      <c r="B17" s="147">
        <f>Information!D17</f>
        <v>0</v>
      </c>
      <c r="C17" s="160">
        <f>Information!H17</f>
        <v>0</v>
      </c>
      <c r="D17" s="251">
        <f>Information!J17</f>
        <v>0</v>
      </c>
      <c r="E17" s="251">
        <f>IFERROR('Rate Summary'!K39,"N/A")</f>
        <v>0</v>
      </c>
    </row>
    <row r="18" spans="1:5">
      <c r="A18" s="147" t="str">
        <f>Information!B18</f>
        <v>Service 11</v>
      </c>
      <c r="B18" s="147">
        <f>Information!D18</f>
        <v>0</v>
      </c>
      <c r="C18" s="160">
        <f>Information!H18</f>
        <v>0</v>
      </c>
      <c r="D18" s="251">
        <f>Information!J18</f>
        <v>0</v>
      </c>
      <c r="E18" s="251">
        <f>IFERROR('Rate Summary'!L39,"N/A")</f>
        <v>0</v>
      </c>
    </row>
    <row r="19" spans="1:5">
      <c r="A19" s="147" t="str">
        <f>Information!B19</f>
        <v>Service 12</v>
      </c>
      <c r="B19" s="147">
        <f>Information!D19</f>
        <v>0</v>
      </c>
      <c r="C19" s="160">
        <f>Information!H19</f>
        <v>0</v>
      </c>
      <c r="D19" s="251">
        <f>Information!J19</f>
        <v>0</v>
      </c>
      <c r="E19" s="251">
        <f>IFERROR('Rate Summary'!M39,"N/A")</f>
        <v>0</v>
      </c>
    </row>
    <row r="20" spans="1:5">
      <c r="A20" s="147" t="str">
        <f>Information!B20</f>
        <v>Service 13</v>
      </c>
      <c r="B20" s="147">
        <f>Information!D20</f>
        <v>0</v>
      </c>
      <c r="C20" s="160">
        <f>Information!H20</f>
        <v>0</v>
      </c>
      <c r="D20" s="251">
        <f>Information!J20</f>
        <v>0</v>
      </c>
      <c r="E20" s="251">
        <f>IFERROR('Rate Summary'!N39,"N/A")</f>
        <v>0</v>
      </c>
    </row>
    <row r="21" spans="1:5">
      <c r="A21" s="147" t="str">
        <f>Information!B21</f>
        <v>Service 14</v>
      </c>
      <c r="B21" s="147">
        <f>Information!D21</f>
        <v>0</v>
      </c>
      <c r="C21" s="160">
        <f>Information!H21</f>
        <v>0</v>
      </c>
      <c r="D21" s="251">
        <f>Information!J21</f>
        <v>0</v>
      </c>
      <c r="E21" s="251">
        <f>IFERROR('Rate Summary'!O39,"N/A")</f>
        <v>0</v>
      </c>
    </row>
    <row r="22" spans="1:5">
      <c r="A22" s="147" t="str">
        <f>Information!B22</f>
        <v>Service 15</v>
      </c>
      <c r="B22" s="147">
        <f>Information!D22</f>
        <v>0</v>
      </c>
      <c r="C22" s="160">
        <f>Information!H22</f>
        <v>0</v>
      </c>
      <c r="D22" s="251">
        <f>Information!J22</f>
        <v>0</v>
      </c>
      <c r="E22" s="251">
        <f>IFERROR('Rate Summary'!P39,"N/A")</f>
        <v>0</v>
      </c>
    </row>
    <row r="23" spans="1:5">
      <c r="A23" s="147" t="str">
        <f>Information!B23</f>
        <v>Service 16</v>
      </c>
      <c r="B23" s="147">
        <f>Information!D23</f>
        <v>0</v>
      </c>
      <c r="C23" s="160">
        <f>Information!H23</f>
        <v>0</v>
      </c>
      <c r="D23" s="251">
        <f>Information!J23</f>
        <v>0</v>
      </c>
      <c r="E23" s="251">
        <f>IFERROR('Rate Summary'!Q39,"N/A")</f>
        <v>0</v>
      </c>
    </row>
    <row r="24" spans="1:5">
      <c r="A24" s="147" t="str">
        <f>Information!B24</f>
        <v>Service 17</v>
      </c>
      <c r="B24" s="147">
        <f>Information!D24</f>
        <v>0</v>
      </c>
      <c r="C24" s="160">
        <f>Information!H24</f>
        <v>0</v>
      </c>
      <c r="D24" s="251">
        <f>Information!J24</f>
        <v>0</v>
      </c>
      <c r="E24" s="251">
        <f>IFERROR('Rate Summary'!R39,"N/A")</f>
        <v>0</v>
      </c>
    </row>
    <row r="25" spans="1:5">
      <c r="A25" s="147" t="str">
        <f>Information!B25</f>
        <v>Service 18</v>
      </c>
      <c r="B25" s="147">
        <f>Information!D25</f>
        <v>0</v>
      </c>
      <c r="C25" s="160">
        <f>Information!H25</f>
        <v>0</v>
      </c>
      <c r="D25" s="251">
        <f>Information!J25</f>
        <v>0</v>
      </c>
      <c r="E25" s="251">
        <f>IFERROR('Rate Summary'!S39,"N/A")</f>
        <v>0</v>
      </c>
    </row>
    <row r="26" spans="1:5">
      <c r="A26" s="147" t="str">
        <f>Information!B26</f>
        <v>Service 19</v>
      </c>
      <c r="B26" s="147">
        <f>Information!D26</f>
        <v>0</v>
      </c>
      <c r="C26" s="160">
        <f>Information!H26</f>
        <v>0</v>
      </c>
      <c r="D26" s="251">
        <f>Information!J26</f>
        <v>0</v>
      </c>
      <c r="E26" s="251">
        <f>IFERROR('Rate Summary'!T39,"N/A")</f>
        <v>0</v>
      </c>
    </row>
    <row r="27" spans="1:5">
      <c r="A27" s="147" t="str">
        <f>Information!B27</f>
        <v>Service 20</v>
      </c>
      <c r="B27" s="147">
        <f>Information!D27</f>
        <v>0</v>
      </c>
      <c r="C27" s="160">
        <f>Information!H27</f>
        <v>0</v>
      </c>
      <c r="D27" s="251">
        <f>Information!J27</f>
        <v>0</v>
      </c>
      <c r="E27" s="251">
        <f>IFERROR('Rate Summary'!U39,"N/A")</f>
        <v>0</v>
      </c>
    </row>
    <row r="28" spans="1:5">
      <c r="A28" s="147" t="str">
        <f>Information!B28</f>
        <v>Service 21</v>
      </c>
      <c r="B28" s="147">
        <f>Information!D28</f>
        <v>0</v>
      </c>
      <c r="C28" s="160">
        <f>Information!H28</f>
        <v>0</v>
      </c>
      <c r="D28" s="251">
        <f>Information!J28</f>
        <v>0</v>
      </c>
      <c r="E28" s="251">
        <f>IFERROR('Rate Summary'!V39,"N/A")</f>
        <v>0</v>
      </c>
    </row>
    <row r="29" spans="1:5">
      <c r="A29" s="147" t="str">
        <f>Information!B29</f>
        <v>Service 22</v>
      </c>
      <c r="B29" s="147">
        <f>Information!D29</f>
        <v>0</v>
      </c>
      <c r="C29" s="160">
        <f>Information!H29</f>
        <v>0</v>
      </c>
      <c r="D29" s="251">
        <f>Information!J29</f>
        <v>0</v>
      </c>
      <c r="E29" s="251">
        <f>IFERROR('Rate Summary'!W39,"N/A")</f>
        <v>0</v>
      </c>
    </row>
    <row r="30" spans="1:5">
      <c r="A30" s="147" t="str">
        <f>Information!B30</f>
        <v>Service 23</v>
      </c>
      <c r="B30" s="147">
        <f>Information!D30</f>
        <v>0</v>
      </c>
      <c r="C30" s="160">
        <f>Information!H30</f>
        <v>0</v>
      </c>
      <c r="D30" s="251">
        <f>Information!J30</f>
        <v>0</v>
      </c>
      <c r="E30" s="251">
        <f>IFERROR('Rate Summary'!X39,"N/A")</f>
        <v>0</v>
      </c>
    </row>
    <row r="31" spans="1:5">
      <c r="A31" s="147" t="str">
        <f>Information!B31</f>
        <v>Service 24</v>
      </c>
      <c r="B31" s="147">
        <f>Information!D31</f>
        <v>0</v>
      </c>
      <c r="C31" s="160">
        <f>Information!H31</f>
        <v>0</v>
      </c>
      <c r="D31" s="251">
        <f>Information!J31</f>
        <v>0</v>
      </c>
      <c r="E31" s="251">
        <f>IFERROR('Rate Summary'!Y39,"N/A")</f>
        <v>0</v>
      </c>
    </row>
    <row r="32" spans="1:5">
      <c r="A32" s="147" t="str">
        <f>Information!B32</f>
        <v>Service 25</v>
      </c>
      <c r="B32" s="147">
        <f>Information!D32</f>
        <v>0</v>
      </c>
      <c r="C32" s="160">
        <f>Information!H32</f>
        <v>0</v>
      </c>
      <c r="D32" s="251">
        <f>Information!J32</f>
        <v>0</v>
      </c>
      <c r="E32" s="251">
        <f>IFERROR('Rate Summary'!Z39,"N/A")</f>
        <v>0</v>
      </c>
    </row>
    <row r="33" spans="1:5">
      <c r="A33" s="147" t="str">
        <f>Information!B33</f>
        <v>Service 26</v>
      </c>
      <c r="B33" s="147">
        <f>Information!D33</f>
        <v>0</v>
      </c>
      <c r="C33" s="160">
        <f>Information!H33</f>
        <v>0</v>
      </c>
      <c r="D33" s="251">
        <f>Information!J33</f>
        <v>0</v>
      </c>
      <c r="E33" s="251">
        <f>IFERROR('Rate Summary'!AA39,"N/A")</f>
        <v>0</v>
      </c>
    </row>
    <row r="34" spans="1:5">
      <c r="A34" s="147" t="str">
        <f>Information!B34</f>
        <v>Service 27</v>
      </c>
      <c r="B34" s="147">
        <f>Information!D34</f>
        <v>0</v>
      </c>
      <c r="C34" s="160">
        <f>Information!H34</f>
        <v>0</v>
      </c>
      <c r="D34" s="251">
        <f>Information!J34</f>
        <v>0</v>
      </c>
      <c r="E34" s="251">
        <f>IFERROR('Rate Summary'!AB39,"N/A")</f>
        <v>0</v>
      </c>
    </row>
    <row r="35" spans="1:5">
      <c r="A35" s="147" t="str">
        <f>Information!B35</f>
        <v>Service 28</v>
      </c>
      <c r="B35" s="147">
        <f>Information!D35</f>
        <v>0</v>
      </c>
      <c r="C35" s="160">
        <f>Information!H35</f>
        <v>0</v>
      </c>
      <c r="D35" s="251">
        <f>Information!J35</f>
        <v>0</v>
      </c>
      <c r="E35" s="251">
        <f>IFERROR('Rate Summary'!AC39,"N/A")</f>
        <v>0</v>
      </c>
    </row>
    <row r="36" spans="1:5">
      <c r="A36" s="147" t="str">
        <f>Information!B36</f>
        <v>Service 29</v>
      </c>
      <c r="B36" s="147">
        <f>Information!D36</f>
        <v>0</v>
      </c>
      <c r="C36" s="160">
        <f>Information!H36</f>
        <v>0</v>
      </c>
      <c r="D36" s="251">
        <f>Information!J36</f>
        <v>0</v>
      </c>
      <c r="E36" s="251">
        <f>IFERROR('Rate Summary'!AD39,"N/A")</f>
        <v>0</v>
      </c>
    </row>
    <row r="37" spans="1:5">
      <c r="A37" s="147" t="str">
        <f>Information!B37</f>
        <v>Service 30</v>
      </c>
      <c r="B37" s="147">
        <f>Information!D37</f>
        <v>0</v>
      </c>
      <c r="C37" s="160">
        <f>Information!H37</f>
        <v>0</v>
      </c>
      <c r="D37" s="251">
        <f>Information!J37</f>
        <v>0</v>
      </c>
      <c r="E37" s="251">
        <f>IFERROR('Rate Summary'!AE39,"N/A")</f>
        <v>0</v>
      </c>
    </row>
    <row r="38" spans="1:5">
      <c r="A38" s="147"/>
      <c r="B38" s="148"/>
      <c r="C38" s="160"/>
      <c r="D38" s="161"/>
      <c r="E38" s="161"/>
    </row>
    <row r="39" spans="1:5">
      <c r="A39" s="147"/>
      <c r="B39" s="148"/>
      <c r="C39" s="160"/>
      <c r="D39" s="161"/>
      <c r="E39" s="161"/>
    </row>
    <row r="40" spans="1:5">
      <c r="A40" s="147"/>
      <c r="B40" s="148"/>
      <c r="C40" s="160"/>
      <c r="D40" s="161"/>
      <c r="E40" s="159"/>
    </row>
    <row r="41" spans="1:5">
      <c r="E41" s="159"/>
    </row>
    <row r="42" spans="1:5">
      <c r="A42" t="s">
        <v>152</v>
      </c>
      <c r="B42"/>
      <c r="C42" s="162"/>
      <c r="D42" s="162" t="s">
        <v>46</v>
      </c>
      <c r="E42" s="159"/>
    </row>
    <row r="43" spans="1:5">
      <c r="A43"/>
      <c r="B43"/>
      <c r="C43" s="162"/>
      <c r="D43" s="162"/>
      <c r="E43" s="159"/>
    </row>
    <row r="44" spans="1:5">
      <c r="A44"/>
      <c r="B44"/>
      <c r="C44" s="162"/>
      <c r="D44" s="162"/>
      <c r="E44" s="159"/>
    </row>
    <row r="45" spans="1:5">
      <c r="A45" s="149"/>
      <c r="B45" s="149"/>
      <c r="C45" s="162"/>
      <c r="D45" s="163"/>
      <c r="E45" s="159"/>
    </row>
    <row r="46" spans="1:5">
      <c r="A46" t="s">
        <v>175</v>
      </c>
      <c r="B46"/>
      <c r="C46" s="162"/>
      <c r="D46" s="162"/>
      <c r="E46" s="159"/>
    </row>
    <row r="47" spans="1:5">
      <c r="A47"/>
      <c r="B47"/>
      <c r="C47" s="162"/>
      <c r="D47" s="162"/>
      <c r="E47" s="159"/>
    </row>
    <row r="48" spans="1:5">
      <c r="A48"/>
      <c r="B48"/>
      <c r="C48" s="162"/>
      <c r="D48" s="162"/>
      <c r="E48" s="159"/>
    </row>
    <row r="49" spans="1:5">
      <c r="A49" s="149"/>
      <c r="B49" s="149"/>
      <c r="C49" s="162"/>
      <c r="D49" s="163"/>
      <c r="E49" s="159"/>
    </row>
    <row r="50" spans="1:5">
      <c r="A50" t="s">
        <v>176</v>
      </c>
      <c r="B50"/>
      <c r="C50" s="162"/>
      <c r="D50" s="162"/>
      <c r="E50" s="159"/>
    </row>
    <row r="51" spans="1:5">
      <c r="E51" s="159"/>
    </row>
    <row r="52" spans="1:5">
      <c r="E52" s="159"/>
    </row>
  </sheetData>
  <sheetProtection algorithmName="SHA-512" hashValue="H06CLi2CWtrQ0iSuRtKJM2dJuQUa4jXMKke9P4KTYucTKW9ub8rG+5VgPxYbABOQf6oRz6B0wekjPyqXSoDnJA==" saltValue="RcTRAcfG2Rgvbhas+UtILw==" spinCount="100000" sheet="1" formatCells="0" formatColumns="0" formatRows="0"/>
  <mergeCells count="4">
    <mergeCell ref="A5:E5"/>
    <mergeCell ref="A2:E2"/>
    <mergeCell ref="A3:E3"/>
    <mergeCell ref="A4:E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Instructions</vt:lpstr>
      <vt:lpstr>Rate Application</vt:lpstr>
      <vt:lpstr>Description_Notes</vt:lpstr>
      <vt:lpstr>Information</vt:lpstr>
      <vt:lpstr>Equipment list</vt:lpstr>
      <vt:lpstr>Expense Detail</vt:lpstr>
      <vt:lpstr>Salary Operating and Deprec Exp</vt:lpstr>
      <vt:lpstr>Rate Summary</vt:lpstr>
      <vt:lpstr>Rate Sheet</vt:lpstr>
      <vt:lpstr>Index Summary</vt:lpstr>
      <vt:lpstr>Reviewer Notes</vt:lpstr>
      <vt:lpstr>Description_Notes!Print_Area</vt:lpstr>
      <vt:lpstr>'Index Summary'!Print_Area</vt:lpstr>
      <vt:lpstr>Information!Print_Area</vt:lpstr>
      <vt:lpstr>'Rate Application'!Print_Area</vt:lpstr>
      <vt:lpstr>'Rate Summary'!Print_Area</vt:lpstr>
      <vt:lpstr>'Reviewer Notes'!Print_Area</vt:lpstr>
      <vt:lpstr>'Salary Operating and Deprec Exp'!Print_Area</vt:lpstr>
      <vt:lpstr>'Rate Summary'!Print_Titles</vt:lpstr>
      <vt:lpstr>'Salary Operating and Deprec Exp'!Print_Titles</vt:lpstr>
    </vt:vector>
  </TitlesOfParts>
  <Manager>jmeekhof@uidaho.edu</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Meekhof, Jennifer (jmeekhof@uidaho.edu)</dc:creator>
  <cp:lastModifiedBy>Richards, Kenwyn (kenwynr@uidaho.edu)</cp:lastModifiedBy>
  <cp:lastPrinted>2017-08-04T21:56:57Z</cp:lastPrinted>
  <dcterms:created xsi:type="dcterms:W3CDTF">2017-05-25T21:27:01Z</dcterms:created>
  <dcterms:modified xsi:type="dcterms:W3CDTF">2018-07-20T16:25:13Z</dcterms:modified>
</cp:coreProperties>
</file>